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https://foasky-my.sharepoint.com/personal/figr_foa_dk/Documents/P-drev/Diverse regnere/3_TZ/Lønomkostningsberegnere TZ/"/>
    </mc:Choice>
  </mc:AlternateContent>
  <xr:revisionPtr revIDLastSave="24" documentId="8_{6EC3E6B1-5F21-4384-BCFF-60322CF415C8}" xr6:coauthVersionLast="47" xr6:coauthVersionMax="47" xr10:uidLastSave="{019A19FA-0DEF-4228-9941-67DF0C39077E}"/>
  <bookViews>
    <workbookView xWindow="-120" yWindow="-120" windowWidth="29040" windowHeight="15720" tabRatio="860" firstSheet="3" activeTab="3" xr2:uid="{00000000-000D-0000-FFFF-FFFF00000000}"/>
  </bookViews>
  <sheets>
    <sheet name="reguleringsprocenter" sheetId="14" state="hidden" r:id="rId1"/>
    <sheet name="Opslag_faktor" sheetId="20" state="hidden" r:id="rId2"/>
    <sheet name="Lønkort" sheetId="19" state="hidden" r:id="rId3"/>
    <sheet name="Forside" sheetId="13" r:id="rId4"/>
    <sheet name="Omregner" sheetId="12" r:id="rId5"/>
    <sheet name="Op_ned i tid" sheetId="18" r:id="rId6"/>
    <sheet name="Samlet_omk" sheetId="16" r:id="rId7"/>
  </sheets>
  <definedNames>
    <definedName name="beregningsdato">Forside!$J$11</definedName>
    <definedName name="Datoafh_regpct">Forside!$J$12</definedName>
    <definedName name="ferie_pct">#REF!</definedName>
    <definedName name="fra_trin" localSheetId="6">Samlet_omk!$C$8</definedName>
    <definedName name="fra_trin">#REF!</definedName>
    <definedName name="kolonne_faktor">Forside!$I$12</definedName>
    <definedName name="kr_omregnes">Omregner!$E$14</definedName>
    <definedName name="løngruppe" localSheetId="6">Samlet_omk!$C$3</definedName>
    <definedName name="løngruppe">#REF!</definedName>
    <definedName name="Lønkort">Lønkort!$2:$51</definedName>
    <definedName name="Lønniveauer">reguleringsprocenter!$B$4:$D$21</definedName>
    <definedName name="opslag_niveauer">reguleringsprocenter!$B$18:$B$28</definedName>
    <definedName name="pensionsstatus" localSheetId="6">Samlet_omk!$C$5</definedName>
    <definedName name="problemknuser" localSheetId="6">Samlet_omk!$A$1</definedName>
    <definedName name="problemknuser">#REF!</definedName>
    <definedName name="regpct_tabel">reguleringsprocenter!$B$4:$D$15</definedName>
    <definedName name="Tabel_faktor">Opslag_faktor!$B:$D</definedName>
    <definedName name="tekst">reguleringsprocenter!$F$4:$G$8</definedName>
    <definedName name="tid">reguleringsprocenter!$B$19:$B$23</definedName>
    <definedName name="til_trin" localSheetId="6">Samlet_omk!$F$8</definedName>
    <definedName name="til_trin">#REF!</definedName>
    <definedName name="timetal" localSheetId="6">Samlet_omk!$C$4</definedName>
    <definedName name="timetal">#REF!</definedName>
    <definedName name="timetal_ny">'Op_ned i tid'!$E$19</definedName>
    <definedName name="_xlnm.Print_Area" localSheetId="4">Omregner!$A$1:$J$34</definedName>
    <definedName name="_xlnm.Print_Area" localSheetId="5">'Op_ned i tid'!$A$1:$I$35</definedName>
    <definedName name="_xlnm.Print_Area" localSheetId="6">Samlet_omk!$A$1:$H$30</definedName>
    <definedName name="valgt_regulering">reguleringsprocenter!$C$3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K4" i="19" l="1"/>
  <c r="CJ4" i="19"/>
  <c r="I12" i="13" l="1"/>
  <c r="J12" i="13" l="1"/>
  <c r="J11" i="13"/>
  <c r="C23" i="16" l="1" a="1"/>
  <c r="C23" i="16" s="1"/>
  <c r="E26" i="18"/>
  <c r="E31" i="18" s="1"/>
  <c r="C26" i="18"/>
  <c r="C31" i="18" s="1"/>
  <c r="H19" i="18"/>
  <c r="C27" i="18" l="1"/>
  <c r="C29" i="18" s="1"/>
  <c r="C28" i="18"/>
  <c r="C21" i="18"/>
  <c r="E28" i="18"/>
  <c r="E21" i="18"/>
  <c r="E27" i="18"/>
  <c r="E29" i="18" s="1"/>
  <c r="C18" i="16"/>
  <c r="C13" i="16"/>
  <c r="C25" i="16"/>
  <c r="C24" i="16"/>
  <c r="C3" i="14"/>
  <c r="C19" i="16" l="1"/>
  <c r="C14" i="16"/>
  <c r="C15" i="16"/>
  <c r="C20" i="16"/>
  <c r="E22" i="18"/>
  <c r="E23" i="18"/>
  <c r="C23" i="18"/>
  <c r="C22" i="18"/>
  <c r="C1" i="18"/>
  <c r="C1" i="16"/>
  <c r="F11" i="12"/>
  <c r="E24" i="18" l="1"/>
  <c r="D17" i="16"/>
  <c r="D10" i="16"/>
  <c r="D31" i="18" l="1"/>
  <c r="E24" i="12" l="1"/>
  <c r="F24" i="12" s="1"/>
  <c r="E17" i="12"/>
  <c r="F17" i="12" s="1"/>
  <c r="D13" i="16" l="1"/>
  <c r="D14" i="16" s="1"/>
  <c r="D18" i="16" l="1"/>
  <c r="D19" i="16" s="1"/>
  <c r="H31" i="18" l="1"/>
  <c r="H26" i="18" l="1"/>
  <c r="H21" i="18"/>
  <c r="H27" i="18"/>
  <c r="H22" i="18"/>
  <c r="H28" i="18"/>
  <c r="H23" i="18"/>
  <c r="C16" i="16"/>
  <c r="C24" i="18"/>
  <c r="C26" i="16"/>
  <c r="C21" i="16" s="1"/>
  <c r="H18" i="18" l="1"/>
  <c r="H24" i="18"/>
  <c r="H29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Finn Grønmar</author>
  </authors>
  <commentList>
    <comment ref="C6" authorId="0" shapeId="0" xr:uid="{4FC993D1-4A2A-4144-A256-1EB1E4AF5ED7}">
      <text>
        <r>
          <rPr>
            <b/>
            <sz val="9"/>
            <color indexed="81"/>
            <rFont val="Tahoma"/>
            <family val="2"/>
          </rPr>
          <t>Finn Grønmar:</t>
        </r>
        <r>
          <rPr>
            <sz val="9"/>
            <color indexed="81"/>
            <rFont val="Tahoma"/>
            <family val="2"/>
          </rPr>
          <t xml:space="preserve">
Hovedregel--------------
Før 1-5-2024: 1,95%
Efter 1-5-2025: 2,48%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Finn Grønmar</author>
  </authors>
  <commentList>
    <comment ref="C6" authorId="0" shapeId="0" xr:uid="{2077D95F-B43F-4D68-85EF-B5E09C258176}">
      <text>
        <r>
          <rPr>
            <b/>
            <sz val="9"/>
            <color indexed="81"/>
            <rFont val="Tahoma"/>
            <family val="2"/>
          </rPr>
          <t>Finn Grønmar:</t>
        </r>
        <r>
          <rPr>
            <sz val="9"/>
            <color indexed="81"/>
            <rFont val="Tahoma"/>
            <family val="2"/>
          </rPr>
          <t xml:space="preserve">
Hovedregel--------------
Før 1-5-2024: 1,95%
Efter 1-5-2024: 2,48%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<sst xmlns="http://schemas.openxmlformats.org/spreadsheetml/2006/main" count="154" uniqueCount="59">
  <si>
    <t>Løngruppe</t>
  </si>
  <si>
    <t xml:space="preserve">Løntrin </t>
  </si>
  <si>
    <t>Timer/uge</t>
  </si>
  <si>
    <t xml:space="preserve">Valgt lønniveau: </t>
  </si>
  <si>
    <t>Lønniveau:</t>
  </si>
  <si>
    <t>Ferietillæg</t>
  </si>
  <si>
    <t>Reguleringsprocenter</t>
  </si>
  <si>
    <t>pensionsudbygning</t>
  </si>
  <si>
    <t>Valgt:</t>
  </si>
  <si>
    <t>Omr 1</t>
  </si>
  <si>
    <t>Omr 2</t>
  </si>
  <si>
    <t>Omr 3</t>
  </si>
  <si>
    <t>Omr 4</t>
  </si>
  <si>
    <t>Omr 0</t>
  </si>
  <si>
    <t>Valgt lønniveau:</t>
  </si>
  <si>
    <t>år</t>
  </si>
  <si>
    <t>måned</t>
  </si>
  <si>
    <t xml:space="preserve">1) Grundbeløb pr. 31-3-2000 omregnet til nutidskr. </t>
  </si>
  <si>
    <t>Aktuelt beløb</t>
  </si>
  <si>
    <t>2) Beløb der skal omregnes til '31-3-2000-niveau'</t>
  </si>
  <si>
    <t>Månedligt beløb</t>
  </si>
  <si>
    <t>Grundbeløb pr. 31-3-2000</t>
  </si>
  <si>
    <t>Årligt grundbeløb:</t>
  </si>
  <si>
    <t>Årlig bruttoudgift i alt</t>
  </si>
  <si>
    <t>Månedlig bruttoudgift i alt</t>
  </si>
  <si>
    <t>Grundoplysninger:</t>
  </si>
  <si>
    <t>Løndele:</t>
  </si>
  <si>
    <t>I alt</t>
  </si>
  <si>
    <t>Løntrin - centralt og lokalt aftalte</t>
  </si>
  <si>
    <t>Før ændring</t>
  </si>
  <si>
    <t>Efter ændring</t>
  </si>
  <si>
    <t>Fast månedsløn</t>
  </si>
  <si>
    <t>Månedsløn, brutto</t>
  </si>
  <si>
    <t>Fast løn, år</t>
  </si>
  <si>
    <t>Ferietillæg, år</t>
  </si>
  <si>
    <t>Årsløn, brutto</t>
  </si>
  <si>
    <t>Timetal:</t>
  </si>
  <si>
    <t>Pension inkl. evt. fritvalgstillæg</t>
  </si>
  <si>
    <t>Pensions-% inkl. evt. fritvalgs-%</t>
  </si>
  <si>
    <t>Pension inkl. evt. fritvalgstillæg, år</t>
  </si>
  <si>
    <t>Lønsammensætning (trin i alt og grundbeløb i alt)</t>
  </si>
  <si>
    <t>Hvad betyder det for lønnen, hvis man ændrer på lønsammensætning eller timetal ?</t>
  </si>
  <si>
    <t>Timeløn</t>
  </si>
  <si>
    <t>Løn/time</t>
  </si>
  <si>
    <t>Time bruttoudgift i alt</t>
  </si>
  <si>
    <t>Løn/måned</t>
  </si>
  <si>
    <t>Løn/år</t>
  </si>
  <si>
    <t>Omregner</t>
  </si>
  <si>
    <t>Samlet_omk</t>
  </si>
  <si>
    <t>Op_ned i tid</t>
  </si>
  <si>
    <t>Beregn samlet omkostning på et givet løntrin og 
med et givet årligt grundbeløb</t>
  </si>
  <si>
    <t>Dato (DD-MM-AA):</t>
  </si>
  <si>
    <t>Arkfane:</t>
  </si>
  <si>
    <t>Indhold:</t>
  </si>
  <si>
    <t>Tillæg (grundbeløb 31-3-2000) kr./år centralt og lokalt aftalte</t>
  </si>
  <si>
    <t>Særlig feriegodtgørelse, samlet procent (Ferieafale+6. ferieuge)</t>
  </si>
  <si>
    <t>Omregning af kr.-beløb til og fra '31-3-2000-niveau'</t>
  </si>
  <si>
    <t>Reguleret tillæg (31-3-2000) kr./år</t>
  </si>
  <si>
    <t>Tabel, faktor til opslag af løntrin og reg.%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</si>
</sst>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00000"/>
    <numFmt numFmtId="167" formatCode="#,##0.000000"/>
    <numFmt numFmtId="168" formatCode="_(* #,##0.000000_);_(* \(#,##0.000000\);_(* &quot;-&quot;??_);_(@_)"/>
    <numFmt numFmtId="169" formatCode="_ * #,##0.00_ ;_ * \-#,##0.00_ ;_ * &quot;-&quot;??_ ;_ @_ 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rgb="FF3F3F76"/>
      <name val="Calibri"/>
      <family val="2"/>
      <scheme val="minor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name val="Arial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theme="6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6" fillId="5" borderId="18" applyNumberFormat="0" applyAlignment="0" applyProtection="0"/>
    <xf numFmtId="16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165" fontId="0" fillId="2" borderId="0" xfId="1" applyNumberFormat="1" applyFont="1" applyFill="1" applyProtection="1">
      <protection hidden="1"/>
    </xf>
    <xf numFmtId="0" fontId="0" fillId="2" borderId="3" xfId="0" applyFill="1" applyBorder="1" applyProtection="1">
      <protection hidden="1"/>
    </xf>
    <xf numFmtId="0" fontId="3" fillId="2" borderId="0" xfId="0" applyFont="1" applyFill="1" applyProtection="1">
      <protection hidden="1"/>
    </xf>
    <xf numFmtId="165" fontId="3" fillId="2" borderId="4" xfId="1" applyNumberFormat="1" applyFont="1" applyFill="1" applyBorder="1" applyProtection="1">
      <protection hidden="1"/>
    </xf>
    <xf numFmtId="0" fontId="3" fillId="2" borderId="0" xfId="0" applyFont="1" applyFill="1" applyAlignment="1" applyProtection="1">
      <alignment horizontal="right"/>
      <protection hidden="1"/>
    </xf>
    <xf numFmtId="0" fontId="3" fillId="2" borderId="0" xfId="0" applyFont="1" applyFill="1" applyAlignment="1">
      <alignment horizontal="right"/>
    </xf>
    <xf numFmtId="0" fontId="3" fillId="2" borderId="0" xfId="0" applyFont="1" applyFill="1"/>
    <xf numFmtId="0" fontId="0" fillId="2" borderId="0" xfId="0" applyFill="1"/>
    <xf numFmtId="165" fontId="3" fillId="2" borderId="0" xfId="1" applyNumberFormat="1" applyFont="1" applyFill="1" applyBorder="1" applyProtection="1">
      <protection hidden="1"/>
    </xf>
    <xf numFmtId="0" fontId="0" fillId="2" borderId="0" xfId="0" applyFill="1" applyAlignment="1">
      <alignment horizontal="center"/>
    </xf>
    <xf numFmtId="165" fontId="2" fillId="2" borderId="0" xfId="1" applyNumberFormat="1" applyFill="1" applyProtection="1">
      <protection hidden="1"/>
    </xf>
    <xf numFmtId="0" fontId="0" fillId="2" borderId="3" xfId="0" applyFill="1" applyBorder="1"/>
    <xf numFmtId="165" fontId="2" fillId="2" borderId="3" xfId="1" applyNumberFormat="1" applyFill="1" applyBorder="1" applyProtection="1">
      <protection hidden="1"/>
    </xf>
    <xf numFmtId="0" fontId="0" fillId="2" borderId="0" xfId="0" quotePrefix="1" applyFill="1" applyAlignment="1" applyProtection="1">
      <alignment horizontal="right"/>
      <protection hidden="1"/>
    </xf>
    <xf numFmtId="0" fontId="0" fillId="2" borderId="0" xfId="0" applyFill="1" applyAlignment="1" applyProtection="1">
      <alignment horizontal="right"/>
      <protection hidden="1"/>
    </xf>
    <xf numFmtId="165" fontId="0" fillId="2" borderId="0" xfId="0" applyNumberFormat="1" applyFill="1"/>
    <xf numFmtId="0" fontId="2" fillId="0" borderId="0" xfId="2"/>
    <xf numFmtId="0" fontId="2" fillId="0" borderId="7" xfId="2" applyBorder="1"/>
    <xf numFmtId="167" fontId="2" fillId="0" borderId="8" xfId="2" applyNumberFormat="1" applyBorder="1"/>
    <xf numFmtId="14" fontId="3" fillId="2" borderId="0" xfId="0" applyNumberFormat="1" applyFont="1" applyFill="1" applyAlignment="1" applyProtection="1">
      <alignment horizontal="center"/>
      <protection hidden="1"/>
    </xf>
    <xf numFmtId="14" fontId="3" fillId="2" borderId="0" xfId="0" applyNumberFormat="1" applyFont="1" applyFill="1" applyProtection="1">
      <protection hidden="1"/>
    </xf>
    <xf numFmtId="165" fontId="0" fillId="2" borderId="0" xfId="0" applyNumberFormat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0" xfId="0" quotePrefix="1" applyAlignment="1" applyProtection="1">
      <alignment horizontal="right"/>
      <protection hidden="1"/>
    </xf>
    <xf numFmtId="0" fontId="0" fillId="3" borderId="0" xfId="0" applyFill="1" applyProtection="1">
      <protection hidden="1"/>
    </xf>
    <xf numFmtId="0" fontId="0" fillId="2" borderId="1" xfId="0" applyFill="1" applyBorder="1"/>
    <xf numFmtId="0" fontId="0" fillId="2" borderId="1" xfId="0" applyFill="1" applyBorder="1" applyProtection="1">
      <protection hidden="1"/>
    </xf>
    <xf numFmtId="0" fontId="0" fillId="3" borderId="0" xfId="0" applyFill="1" applyAlignment="1">
      <alignment horizontal="center"/>
    </xf>
    <xf numFmtId="165" fontId="2" fillId="0" borderId="10" xfId="1" applyNumberFormat="1" applyBorder="1"/>
    <xf numFmtId="165" fontId="2" fillId="0" borderId="0" xfId="1" applyNumberFormat="1" applyBorder="1" applyAlignment="1"/>
    <xf numFmtId="165" fontId="2" fillId="0" borderId="0" xfId="1" applyNumberFormat="1" applyBorder="1" applyAlignment="1">
      <alignment horizontal="centerContinuous"/>
    </xf>
    <xf numFmtId="165" fontId="2" fillId="0" borderId="9" xfId="1" applyNumberFormat="1" applyBorder="1" applyAlignment="1">
      <alignment horizontal="centerContinuous"/>
    </xf>
    <xf numFmtId="165" fontId="2" fillId="0" borderId="13" xfId="1" applyNumberFormat="1" applyBorder="1"/>
    <xf numFmtId="165" fontId="2" fillId="0" borderId="3" xfId="1" applyNumberFormat="1" applyBorder="1" applyAlignment="1"/>
    <xf numFmtId="165" fontId="2" fillId="0" borderId="3" xfId="1" applyNumberFormat="1" applyBorder="1" applyAlignment="1">
      <alignment horizontal="centerContinuous"/>
    </xf>
    <xf numFmtId="165" fontId="2" fillId="0" borderId="14" xfId="1" applyNumberFormat="1" applyBorder="1" applyAlignment="1">
      <alignment horizontal="centerContinuous"/>
    </xf>
    <xf numFmtId="165" fontId="2" fillId="0" borderId="11" xfId="1" applyNumberFormat="1" applyBorder="1"/>
    <xf numFmtId="0" fontId="2" fillId="0" borderId="15" xfId="2" applyBorder="1"/>
    <xf numFmtId="14" fontId="0" fillId="0" borderId="10" xfId="0" applyNumberFormat="1" applyBorder="1"/>
    <xf numFmtId="0" fontId="2" fillId="0" borderId="9" xfId="2" applyBorder="1"/>
    <xf numFmtId="166" fontId="2" fillId="0" borderId="9" xfId="2" applyNumberFormat="1" applyBorder="1"/>
    <xf numFmtId="0" fontId="3" fillId="0" borderId="0" xfId="0" applyFont="1" applyProtection="1">
      <protection hidden="1"/>
    </xf>
    <xf numFmtId="0" fontId="0" fillId="0" borderId="16" xfId="0" applyBorder="1" applyProtection="1">
      <protection hidden="1"/>
    </xf>
    <xf numFmtId="0" fontId="0" fillId="0" borderId="12" xfId="0" applyBorder="1" applyProtection="1">
      <protection hidden="1"/>
    </xf>
    <xf numFmtId="165" fontId="0" fillId="0" borderId="12" xfId="1" applyNumberFormat="1" applyFont="1" applyFill="1" applyBorder="1" applyProtection="1">
      <protection hidden="1"/>
    </xf>
    <xf numFmtId="164" fontId="0" fillId="0" borderId="2" xfId="0" applyNumberFormat="1" applyBorder="1" applyProtection="1">
      <protection hidden="1"/>
    </xf>
    <xf numFmtId="165" fontId="0" fillId="2" borderId="12" xfId="1" applyNumberFormat="1" applyFont="1" applyFill="1" applyBorder="1" applyProtection="1">
      <protection hidden="1"/>
    </xf>
    <xf numFmtId="14" fontId="2" fillId="0" borderId="10" xfId="2" applyNumberFormat="1" applyBorder="1"/>
    <xf numFmtId="168" fontId="0" fillId="0" borderId="9" xfId="1" applyNumberFormat="1" applyFont="1" applyFill="1" applyBorder="1" applyProtection="1"/>
    <xf numFmtId="0" fontId="2" fillId="2" borderId="0" xfId="0" applyFont="1" applyFill="1" applyProtection="1">
      <protection hidden="1"/>
    </xf>
    <xf numFmtId="0" fontId="2" fillId="2" borderId="1" xfId="0" applyFont="1" applyFill="1" applyBorder="1" applyProtection="1">
      <protection hidden="1"/>
    </xf>
    <xf numFmtId="164" fontId="3" fillId="3" borderId="4" xfId="1" applyFont="1" applyFill="1" applyBorder="1" applyProtection="1">
      <protection hidden="1"/>
    </xf>
    <xf numFmtId="165" fontId="0" fillId="3" borderId="1" xfId="1" applyNumberFormat="1" applyFont="1" applyFill="1" applyBorder="1" applyProtection="1">
      <protection hidden="1"/>
    </xf>
    <xf numFmtId="165" fontId="0" fillId="3" borderId="3" xfId="1" applyNumberFormat="1" applyFont="1" applyFill="1" applyBorder="1" applyProtection="1">
      <protection hidden="1"/>
    </xf>
    <xf numFmtId="165" fontId="0" fillId="3" borderId="0" xfId="1" applyNumberFormat="1" applyFont="1" applyFill="1" applyProtection="1">
      <protection hidden="1"/>
    </xf>
    <xf numFmtId="165" fontId="3" fillId="3" borderId="4" xfId="1" applyNumberFormat="1" applyFont="1" applyFill="1" applyBorder="1" applyProtection="1">
      <protection hidden="1"/>
    </xf>
    <xf numFmtId="0" fontId="0" fillId="4" borderId="0" xfId="0" applyFill="1" applyProtection="1">
      <protection hidden="1"/>
    </xf>
    <xf numFmtId="0" fontId="3" fillId="2" borderId="17" xfId="0" applyFont="1" applyFill="1" applyBorder="1" applyProtection="1">
      <protection hidden="1"/>
    </xf>
    <xf numFmtId="164" fontId="0" fillId="2" borderId="17" xfId="1" applyFont="1" applyFill="1" applyBorder="1" applyProtection="1">
      <protection hidden="1"/>
    </xf>
    <xf numFmtId="164" fontId="0" fillId="2" borderId="0" xfId="1" applyFont="1" applyFill="1" applyProtection="1">
      <protection hidden="1"/>
    </xf>
    <xf numFmtId="164" fontId="2" fillId="2" borderId="0" xfId="1" applyFill="1" applyProtection="1">
      <protection hidden="1"/>
    </xf>
    <xf numFmtId="164" fontId="2" fillId="2" borderId="3" xfId="1" applyFill="1" applyBorder="1" applyProtection="1">
      <protection hidden="1"/>
    </xf>
    <xf numFmtId="164" fontId="0" fillId="2" borderId="2" xfId="0" applyNumberFormat="1" applyFill="1" applyBorder="1" applyProtection="1">
      <protection hidden="1"/>
    </xf>
    <xf numFmtId="164" fontId="3" fillId="2" borderId="4" xfId="1" applyFont="1" applyFill="1" applyBorder="1" applyProtection="1">
      <protection hidden="1"/>
    </xf>
    <xf numFmtId="0" fontId="3" fillId="3" borderId="0" xfId="0" applyFont="1" applyFill="1" applyAlignment="1" applyProtection="1">
      <alignment wrapText="1"/>
      <protection hidden="1"/>
    </xf>
    <xf numFmtId="0" fontId="7" fillId="0" borderId="0" xfId="0" applyFont="1" applyAlignment="1">
      <alignment horizontal="left" vertical="center" readingOrder="1"/>
    </xf>
    <xf numFmtId="0" fontId="2" fillId="0" borderId="0" xfId="0" applyFont="1"/>
    <xf numFmtId="14" fontId="0" fillId="0" borderId="0" xfId="0" applyNumberFormat="1"/>
    <xf numFmtId="0" fontId="0" fillId="0" borderId="3" xfId="0" applyBorder="1"/>
    <xf numFmtId="0" fontId="3" fillId="0" borderId="3" xfId="0" applyFont="1" applyBorder="1"/>
    <xf numFmtId="0" fontId="6" fillId="5" borderId="18" xfId="3" applyProtection="1">
      <protection locked="0" hidden="1"/>
    </xf>
    <xf numFmtId="0" fontId="6" fillId="5" borderId="18" xfId="3" applyAlignment="1" applyProtection="1">
      <alignment horizontal="right"/>
      <protection locked="0" hidden="1"/>
    </xf>
    <xf numFmtId="165" fontId="6" fillId="5" borderId="18" xfId="3" applyNumberFormat="1" applyAlignment="1" applyProtection="1">
      <alignment horizontal="right"/>
      <protection locked="0" hidden="1"/>
    </xf>
    <xf numFmtId="0" fontId="4" fillId="3" borderId="0" xfId="0" applyFont="1" applyFill="1" applyAlignment="1">
      <alignment horizontal="center"/>
    </xf>
    <xf numFmtId="0" fontId="6" fillId="5" borderId="18" xfId="3" applyProtection="1">
      <protection locked="0"/>
    </xf>
    <xf numFmtId="0" fontId="6" fillId="5" borderId="18" xfId="3" applyAlignment="1" applyProtection="1">
      <alignment horizontal="right"/>
      <protection locked="0"/>
    </xf>
    <xf numFmtId="165" fontId="6" fillId="5" borderId="18" xfId="3" applyNumberFormat="1" applyAlignment="1" applyProtection="1">
      <alignment horizontal="right"/>
      <protection locked="0"/>
    </xf>
    <xf numFmtId="164" fontId="0" fillId="2" borderId="0" xfId="1" applyFont="1" applyFill="1"/>
    <xf numFmtId="14" fontId="6" fillId="5" borderId="18" xfId="3" applyNumberFormat="1" applyProtection="1">
      <protection locked="0"/>
    </xf>
    <xf numFmtId="165" fontId="6" fillId="5" borderId="18" xfId="3" applyNumberFormat="1" applyProtection="1">
      <protection locked="0"/>
    </xf>
    <xf numFmtId="10" fontId="6" fillId="5" borderId="18" xfId="3" applyNumberFormat="1" applyProtection="1">
      <protection locked="0" hidden="1"/>
    </xf>
    <xf numFmtId="10" fontId="6" fillId="5" borderId="18" xfId="3" applyNumberFormat="1" applyProtection="1">
      <protection locked="0"/>
    </xf>
    <xf numFmtId="0" fontId="10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0" fontId="11" fillId="2" borderId="3" xfId="0" applyFont="1" applyFill="1" applyBorder="1" applyProtection="1">
      <protection hidden="1"/>
    </xf>
    <xf numFmtId="165" fontId="10" fillId="2" borderId="0" xfId="1" applyNumberFormat="1" applyFont="1" applyFill="1" applyBorder="1" applyProtection="1">
      <protection hidden="1"/>
    </xf>
    <xf numFmtId="165" fontId="11" fillId="2" borderId="0" xfId="1" applyNumberFormat="1" applyFont="1" applyFill="1" applyProtection="1">
      <protection hidden="1"/>
    </xf>
    <xf numFmtId="165" fontId="11" fillId="2" borderId="0" xfId="1" applyNumberFormat="1" applyFont="1" applyFill="1" applyBorder="1" applyProtection="1">
      <protection hidden="1"/>
    </xf>
    <xf numFmtId="164" fontId="11" fillId="2" borderId="17" xfId="1" applyFont="1" applyFill="1" applyBorder="1" applyProtection="1">
      <protection hidden="1"/>
    </xf>
    <xf numFmtId="0" fontId="10" fillId="0" borderId="0" xfId="0" applyFont="1" applyAlignment="1" applyProtection="1">
      <alignment horizontal="right"/>
      <protection hidden="1"/>
    </xf>
    <xf numFmtId="0" fontId="11" fillId="0" borderId="0" xfId="0" applyFont="1" applyProtection="1">
      <protection hidden="1"/>
    </xf>
    <xf numFmtId="0" fontId="10" fillId="2" borderId="0" xfId="0" applyFont="1" applyFill="1"/>
    <xf numFmtId="0" fontId="11" fillId="2" borderId="0" xfId="0" applyFont="1" applyFill="1"/>
    <xf numFmtId="164" fontId="11" fillId="2" borderId="0" xfId="1" applyFont="1" applyFill="1" applyProtection="1">
      <protection hidden="1"/>
    </xf>
    <xf numFmtId="164" fontId="11" fillId="2" borderId="0" xfId="1" applyFont="1" applyFill="1" applyBorder="1" applyProtection="1">
      <protection hidden="1"/>
    </xf>
    <xf numFmtId="164" fontId="11" fillId="2" borderId="0" xfId="0" applyNumberFormat="1" applyFont="1" applyFill="1"/>
    <xf numFmtId="165" fontId="11" fillId="2" borderId="0" xfId="0" applyNumberFormat="1" applyFont="1" applyFill="1"/>
    <xf numFmtId="165" fontId="12" fillId="0" borderId="10" xfId="5" applyNumberFormat="1" applyBorder="1"/>
    <xf numFmtId="165" fontId="12" fillId="0" borderId="0" xfId="5" applyNumberFormat="1" applyBorder="1" applyAlignment="1"/>
    <xf numFmtId="165" fontId="12" fillId="0" borderId="0" xfId="5" applyNumberFormat="1" applyBorder="1" applyAlignment="1">
      <alignment horizontal="centerContinuous"/>
    </xf>
    <xf numFmtId="165" fontId="12" fillId="0" borderId="9" xfId="5" applyNumberFormat="1" applyBorder="1" applyAlignment="1">
      <alignment horizontal="centerContinuous"/>
    </xf>
    <xf numFmtId="165" fontId="12" fillId="0" borderId="13" xfId="5" applyNumberFormat="1" applyBorder="1"/>
    <xf numFmtId="165" fontId="12" fillId="0" borderId="3" xfId="5" applyNumberFormat="1" applyBorder="1" applyAlignment="1"/>
    <xf numFmtId="165" fontId="12" fillId="0" borderId="3" xfId="5" applyNumberFormat="1" applyBorder="1" applyAlignment="1">
      <alignment horizontal="centerContinuous"/>
    </xf>
    <xf numFmtId="165" fontId="12" fillId="0" borderId="14" xfId="5" applyNumberFormat="1" applyBorder="1" applyAlignment="1">
      <alignment horizontal="centerContinuous"/>
    </xf>
    <xf numFmtId="165" fontId="12" fillId="0" borderId="10" xfId="5" applyNumberFormat="1" applyFill="1" applyBorder="1"/>
    <xf numFmtId="165" fontId="12" fillId="0" borderId="0" xfId="5" applyNumberFormat="1" applyFill="1" applyBorder="1" applyAlignment="1"/>
    <xf numFmtId="165" fontId="12" fillId="0" borderId="0" xfId="5" applyNumberFormat="1" applyFill="1" applyBorder="1"/>
    <xf numFmtId="165" fontId="12" fillId="0" borderId="0" xfId="5" applyNumberFormat="1" applyBorder="1"/>
    <xf numFmtId="168" fontId="15" fillId="0" borderId="0" xfId="1" applyNumberFormat="1" applyFont="1"/>
    <xf numFmtId="165" fontId="2" fillId="0" borderId="19" xfId="1" applyNumberFormat="1" applyBorder="1" applyAlignment="1">
      <alignment horizontal="centerContinuous"/>
    </xf>
    <xf numFmtId="0" fontId="11" fillId="0" borderId="0" xfId="0" applyFont="1"/>
    <xf numFmtId="165" fontId="2" fillId="0" borderId="20" xfId="1" applyNumberFormat="1" applyBorder="1" applyAlignment="1">
      <alignment horizontal="centerContinuous"/>
    </xf>
    <xf numFmtId="0" fontId="15" fillId="0" borderId="0" xfId="0" applyFont="1"/>
    <xf numFmtId="14" fontId="15" fillId="0" borderId="0" xfId="0" applyNumberFormat="1" applyFont="1"/>
    <xf numFmtId="10" fontId="0" fillId="0" borderId="0" xfId="0" applyNumberFormat="1"/>
    <xf numFmtId="165" fontId="2" fillId="0" borderId="19" xfId="1" applyNumberFormat="1" applyBorder="1" applyAlignment="1"/>
    <xf numFmtId="0" fontId="16" fillId="2" borderId="0" xfId="0" applyFont="1" applyFill="1" applyProtection="1">
      <protection hidden="1"/>
    </xf>
    <xf numFmtId="0" fontId="16" fillId="0" borderId="5" xfId="0" applyFont="1" applyBorder="1" applyProtection="1">
      <protection hidden="1"/>
    </xf>
    <xf numFmtId="0" fontId="16" fillId="2" borderId="3" xfId="0" applyFont="1" applyFill="1" applyBorder="1" applyProtection="1">
      <protection hidden="1"/>
    </xf>
    <xf numFmtId="0" fontId="16" fillId="0" borderId="6" xfId="0" applyFont="1" applyBorder="1" applyProtection="1">
      <protection hidden="1"/>
    </xf>
    <xf numFmtId="165" fontId="16" fillId="2" borderId="0" xfId="1" applyNumberFormat="1" applyFont="1" applyFill="1" applyProtection="1">
      <protection hidden="1"/>
    </xf>
    <xf numFmtId="165" fontId="16" fillId="0" borderId="5" xfId="0" applyNumberFormat="1" applyFont="1" applyBorder="1" applyProtection="1">
      <protection hidden="1"/>
    </xf>
    <xf numFmtId="165" fontId="16" fillId="2" borderId="0" xfId="1" applyNumberFormat="1" applyFont="1" applyFill="1" applyBorder="1" applyProtection="1">
      <protection hidden="1"/>
    </xf>
    <xf numFmtId="165" fontId="17" fillId="2" borderId="0" xfId="1" applyNumberFormat="1" applyFont="1" applyFill="1" applyBorder="1" applyProtection="1">
      <protection hidden="1"/>
    </xf>
    <xf numFmtId="0" fontId="16" fillId="0" borderId="0" xfId="0" applyFont="1" applyProtection="1">
      <protection hidden="1"/>
    </xf>
    <xf numFmtId="0" fontId="16" fillId="2" borderId="17" xfId="0" applyFont="1" applyFill="1" applyBorder="1" applyProtection="1">
      <protection hidden="1"/>
    </xf>
    <xf numFmtId="0" fontId="16" fillId="0" borderId="17" xfId="0" applyFont="1" applyBorder="1" applyProtection="1">
      <protection hidden="1"/>
    </xf>
    <xf numFmtId="165" fontId="2" fillId="2" borderId="0" xfId="0" applyNumberFormat="1" applyFont="1" applyFill="1" applyProtection="1">
      <protection hidden="1"/>
    </xf>
    <xf numFmtId="0" fontId="2" fillId="0" borderId="0" xfId="0" applyFont="1"/>
    <xf numFmtId="0" fontId="0" fillId="0" borderId="0" xfId="0"/>
    <xf numFmtId="165" fontId="0" fillId="0" borderId="0" xfId="0" applyNumberFormat="1"/>
  </cellXfs>
  <cellStyles count="11">
    <cellStyle name="Besøgt Hyperlink" xfId="7" xr:uid="{33B42786-F24B-4C8F-ACD8-9DF1BABCDF9B}"/>
    <cellStyle name="Hyperlink" xfId="8" xr:uid="{93560F32-F795-4658-996B-90A1176B96C9}"/>
    <cellStyle name="Input" xfId="3" builtinId="20"/>
    <cellStyle name="Komma" xfId="1" builtinId="3"/>
    <cellStyle name="Komma 2" xfId="4" xr:uid="{40C748C2-125E-4579-92A8-6FE68DF4369C}"/>
    <cellStyle name="Komma 2 2" xfId="6" xr:uid="{B031152A-037A-4AA1-8D3F-3632D2A64F6D}"/>
    <cellStyle name="Komma 3" xfId="5" xr:uid="{AA210888-2ADE-4A82-A28C-69410FF2D453}"/>
    <cellStyle name="Normal" xfId="0" builtinId="0"/>
    <cellStyle name="Normal 2" xfId="9" xr:uid="{8230497F-8483-407E-9F12-DB6D6CC95F7C}"/>
    <cellStyle name="Normal_Lønstatus Sygehjælpere (jan07-okt07)" xfId="2" xr:uid="{00000000-0005-0000-0000-000003000000}"/>
    <cellStyle name="Procent 2" xfId="10" xr:uid="{2826B258-231E-40C1-90D1-B4BE75ECCBDB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B884261A-129C-4D2F-A96A-A2CD27D847E2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0</xdr:row>
      <xdr:rowOff>95250</xdr:rowOff>
    </xdr:from>
    <xdr:to>
      <xdr:col>11</xdr:col>
      <xdr:colOff>161925</xdr:colOff>
      <xdr:row>9</xdr:row>
      <xdr:rowOff>295275</xdr:rowOff>
    </xdr:to>
    <xdr:sp macro="" textlink="">
      <xdr:nvSpPr>
        <xdr:cNvPr id="10241" name="Text Box 1">
          <a:extLst>
            <a:ext uri="{FF2B5EF4-FFF2-40B4-BE49-F238E27FC236}">
              <a16:creationId xmlns:a16="http://schemas.microsoft.com/office/drawing/2014/main" id="{00000000-0008-0000-0300-000001280000}"/>
            </a:ext>
          </a:extLst>
        </xdr:cNvPr>
        <xdr:cNvSpPr txBox="1">
          <a:spLocks noChangeArrowheads="1"/>
        </xdr:cNvSpPr>
      </xdr:nvSpPr>
      <xdr:spPr bwMode="auto">
        <a:xfrm>
          <a:off x="581025" y="95250"/>
          <a:ext cx="6286500" cy="1657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Lønomkostningsberegner - KL-området</a:t>
          </a: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a-D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Nedenstående omkostningsberegninger viser "brutto"-beløb (løn, pension/fritvalgstillæg og ferietillæg) - og viser således arbejdsgivers </a:t>
          </a:r>
          <a:r>
            <a:rPr lang="da-DK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samlede</a:t>
          </a: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lønomkostning ved nyansættelser og forskellige lokalt aftalte lønforbedringer, som de tager sig ud på det tidspunkt, hvor aftalen indgås. </a:t>
          </a:r>
        </a:p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Vælg først det dato, der svarer til aftaletidspunktet. </a:t>
          </a:r>
          <a:r>
            <a:rPr lang="da-DK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Lønniveau på den valgte dato </a:t>
          </a: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er så udgangspunkt for alle beregninger.</a:t>
          </a:r>
        </a:p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(Ajourført 14. apriil 2026)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</xdr:row>
      <xdr:rowOff>57150</xdr:rowOff>
    </xdr:from>
    <xdr:to>
      <xdr:col>9</xdr:col>
      <xdr:colOff>406400</xdr:colOff>
      <xdr:row>8</xdr:row>
      <xdr:rowOff>142875</xdr:rowOff>
    </xdr:to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 txBox="1">
          <a:spLocks noChangeArrowheads="1"/>
        </xdr:cNvSpPr>
      </xdr:nvSpPr>
      <xdr:spPr bwMode="auto">
        <a:xfrm>
          <a:off x="495300" y="215900"/>
          <a:ext cx="6496050" cy="1374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få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"oversat" 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beløb fra hhv. til '31-3-2000-niveau'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1) Hvis der aftales tillæg i 31-3-2000-niveau, hvad er de værd på et givet tidspunkt?</a:t>
          </a: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eller omvendt:</a:t>
          </a: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2)  Hvis man ønsker at aftale et reguleret tillæg med en given værdi i nutidskr,. hvilket beløb skal det så angives  i '31-3-2000-niveau'?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Indtast det aktuelle timetal og det beløb, der skal omregnes i de farvede felter.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536575</xdr:colOff>
      <xdr:row>0</xdr:row>
      <xdr:rowOff>47624</xdr:rowOff>
    </xdr:from>
    <xdr:to>
      <xdr:col>8</xdr:col>
      <xdr:colOff>47625</xdr:colOff>
      <xdr:row>0</xdr:row>
      <xdr:rowOff>1704975</xdr:rowOff>
    </xdr:to>
    <xdr:sp macro="" textlink="">
      <xdr:nvSpPr>
        <xdr:cNvPr id="15361" name="Text Box 1">
          <a:extLst>
            <a:ext uri="{FF2B5EF4-FFF2-40B4-BE49-F238E27FC236}">
              <a16:creationId xmlns:a16="http://schemas.microsoft.com/office/drawing/2014/main" id="{00000000-0008-0000-0800-0000013C0000}"/>
            </a:ext>
          </a:extLst>
        </xdr:cNvPr>
        <xdr:cNvSpPr txBox="1">
          <a:spLocks noChangeArrowheads="1"/>
        </xdr:cNvSpPr>
      </xdr:nvSpPr>
      <xdr:spPr bwMode="auto">
        <a:xfrm>
          <a:off x="536575" y="47624"/>
          <a:ext cx="6626225" cy="165735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300"/>
            </a:lnSpc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beregne, hvad ændringer i lønsammensætning og ændring i ugentligt timetal  vil koste / hvad det vil give ekstra i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bruttoløn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</a:p>
        <a:p>
          <a:pPr algn="l" rtl="0">
            <a:lnSpc>
              <a:spcPts val="600"/>
            </a:lnSpc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100"/>
            </a:lnSpc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Ud fra oplysninger om løngruppe, pensions- og evt. fritvalgsprocent og ferietillægs-%, aktuel lønsammensætning og timetal og  vises bruttomkostning / bruttogevinst ved ændringer i lønsammensætning og eller ændringer i timetal.</a:t>
          </a:r>
          <a:endParaRPr lang="da-DK" sz="6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Grundoplysninger indtastes i de farvede felter. </a:t>
          </a:r>
          <a:r>
            <a:rPr lang="da-DK" sz="10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Grundoplysningerne fremgår af lønseddel.</a:t>
          </a:r>
          <a:endParaRPr lang="da-DK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100"/>
            </a:lnSpc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(Beregningsforudsætning: HELE den faste månedsløn er pensionsgivende)</a:t>
          </a:r>
        </a:p>
        <a:p>
          <a:pPr algn="l" rtl="0">
            <a:lnSpc>
              <a:spcPts val="600"/>
            </a:lnSpc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85725</xdr:rowOff>
    </xdr:from>
    <xdr:to>
      <xdr:col>7</xdr:col>
      <xdr:colOff>400050</xdr:colOff>
      <xdr:row>0</xdr:row>
      <xdr:rowOff>1590675</xdr:rowOff>
    </xdr:to>
    <xdr:sp macro="" textlink="">
      <xdr:nvSpPr>
        <xdr:cNvPr id="11267" name="Text Box 3">
          <a:extLst>
            <a:ext uri="{FF2B5EF4-FFF2-40B4-BE49-F238E27FC236}">
              <a16:creationId xmlns:a16="http://schemas.microsoft.com/office/drawing/2014/main" id="{00000000-0008-0000-0900-0000032C0000}"/>
            </a:ext>
          </a:extLst>
        </xdr:cNvPr>
        <xdr:cNvSpPr txBox="1">
          <a:spLocks noChangeArrowheads="1"/>
        </xdr:cNvSpPr>
      </xdr:nvSpPr>
      <xdr:spPr bwMode="auto">
        <a:xfrm>
          <a:off x="85725" y="85725"/>
          <a:ext cx="6829425" cy="1504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Nyansættelser:</a:t>
          </a:r>
        </a:p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beregne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bruttolønudgift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ved ansættelse på et vilkårligt løntrin og med et vilkårligt reguleret kr. tillæg. 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Ud fra oplysninger om løngruppe, timetal, pensions- og evt. fritvalgsprocent samt ferietillæg, vises den samlede bruttoløn pr. år og pr. måned på et vilkårligt løntrin, fra løntrin 11 til løntrin 55+ og reguleret tillæg i 31-3-2000-niveau.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Grundoplysningerne indtastes i de farvede felter.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10"/>
  <dimension ref="B2:D17"/>
  <sheetViews>
    <sheetView showGridLines="0" workbookViewId="0">
      <selection activeCell="C18" sqref="C18"/>
    </sheetView>
  </sheetViews>
  <sheetFormatPr defaultColWidth="8.85546875" defaultRowHeight="12.75" x14ac:dyDescent="0.2"/>
  <cols>
    <col min="1" max="1" width="8.85546875" style="21" customWidth="1"/>
    <col min="2" max="2" width="13.28515625" style="21" customWidth="1"/>
    <col min="3" max="3" width="12.7109375" style="21" customWidth="1"/>
    <col min="4" max="6" width="8.85546875" style="21" customWidth="1"/>
    <col min="7" max="7" width="31.28515625" style="21" customWidth="1"/>
    <col min="8" max="16384" width="8.85546875" style="21"/>
  </cols>
  <sheetData>
    <row r="2" spans="2:4" ht="13.5" thickBot="1" x14ac:dyDescent="0.25">
      <c r="B2" s="21" t="s">
        <v>6</v>
      </c>
      <c r="D2" s="21" t="s">
        <v>7</v>
      </c>
    </row>
    <row r="3" spans="2:4" ht="13.5" thickBot="1" x14ac:dyDescent="0.25">
      <c r="B3" s="22" t="s">
        <v>8</v>
      </c>
      <c r="C3" s="23">
        <f>VLOOKUP(beregningsdato,reguleringsprocenter!B4:D17,2,TRUE)</f>
        <v>1.614627</v>
      </c>
    </row>
    <row r="4" spans="2:4" x14ac:dyDescent="0.2">
      <c r="B4" s="44">
        <v>43831</v>
      </c>
      <c r="C4" s="54">
        <v>1.4124110000000001</v>
      </c>
      <c r="D4" s="43">
        <v>1</v>
      </c>
    </row>
    <row r="5" spans="2:4" x14ac:dyDescent="0.2">
      <c r="B5" s="44">
        <v>43922</v>
      </c>
      <c r="C5" s="54">
        <v>1.4177979999999999</v>
      </c>
      <c r="D5" s="45">
        <v>1</v>
      </c>
    </row>
    <row r="6" spans="2:4" x14ac:dyDescent="0.2">
      <c r="B6" s="44">
        <v>44105</v>
      </c>
      <c r="C6" s="54">
        <v>1.4285110000000001</v>
      </c>
      <c r="D6" s="45">
        <v>1</v>
      </c>
    </row>
    <row r="7" spans="2:4" x14ac:dyDescent="0.2">
      <c r="B7" s="44">
        <v>44287</v>
      </c>
      <c r="C7" s="54">
        <v>1.442796</v>
      </c>
      <c r="D7" s="46">
        <v>1</v>
      </c>
    </row>
    <row r="8" spans="2:4" x14ac:dyDescent="0.2">
      <c r="B8" s="44">
        <v>44470</v>
      </c>
      <c r="C8" s="54">
        <v>1.456933</v>
      </c>
      <c r="D8" s="46">
        <v>1</v>
      </c>
    </row>
    <row r="9" spans="2:4" x14ac:dyDescent="0.2">
      <c r="B9" s="53">
        <v>44652</v>
      </c>
      <c r="C9" s="54">
        <v>1.456933</v>
      </c>
      <c r="D9" s="46">
        <v>1</v>
      </c>
    </row>
    <row r="10" spans="2:4" x14ac:dyDescent="0.2">
      <c r="B10" s="44">
        <v>44835</v>
      </c>
      <c r="C10" s="54">
        <v>1.4940180000000001</v>
      </c>
      <c r="D10" s="46">
        <v>1</v>
      </c>
    </row>
    <row r="11" spans="2:4" x14ac:dyDescent="0.2">
      <c r="B11" s="44">
        <v>45017</v>
      </c>
      <c r="C11" s="54">
        <v>1.4983040000000001</v>
      </c>
      <c r="D11" s="46">
        <v>1</v>
      </c>
    </row>
    <row r="12" spans="2:4" x14ac:dyDescent="0.2">
      <c r="B12" s="44">
        <v>45200</v>
      </c>
      <c r="C12" s="54">
        <v>1.5169710000000001</v>
      </c>
      <c r="D12" s="46">
        <v>1</v>
      </c>
    </row>
    <row r="13" spans="2:4" x14ac:dyDescent="0.2">
      <c r="B13" s="44">
        <v>45383</v>
      </c>
      <c r="C13" s="54">
        <v>1.57765</v>
      </c>
      <c r="D13" s="46">
        <v>1</v>
      </c>
    </row>
    <row r="14" spans="2:4" x14ac:dyDescent="0.2">
      <c r="B14" s="53">
        <v>45566</v>
      </c>
      <c r="C14" s="54">
        <v>1.5981590000000001</v>
      </c>
      <c r="D14" s="46">
        <v>1</v>
      </c>
    </row>
    <row r="15" spans="2:4" x14ac:dyDescent="0.2">
      <c r="B15" s="53">
        <v>45748</v>
      </c>
      <c r="C15" s="54">
        <v>1.5981590000000001</v>
      </c>
      <c r="D15" s="46">
        <v>1</v>
      </c>
    </row>
    <row r="16" spans="2:4" x14ac:dyDescent="0.2">
      <c r="B16" s="53">
        <v>45931</v>
      </c>
      <c r="C16" s="54">
        <v>1.602921</v>
      </c>
    </row>
    <row r="17" spans="2:3" x14ac:dyDescent="0.2">
      <c r="B17" s="53">
        <v>45962</v>
      </c>
      <c r="C17" s="54">
        <v>1.614627</v>
      </c>
    </row>
  </sheetData>
  <sheetProtection selectLockedCells="1"/>
  <phoneticPr fontId="4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2E5C7-72C3-4C79-8C43-F24966A35069}">
  <sheetPr>
    <tabColor theme="9" tint="0.39997558519241921"/>
  </sheetPr>
  <dimension ref="B1:K39"/>
  <sheetViews>
    <sheetView workbookViewId="0">
      <selection activeCell="D19" sqref="D19"/>
    </sheetView>
  </sheetViews>
  <sheetFormatPr defaultColWidth="9.140625" defaultRowHeight="12.75" x14ac:dyDescent="0.2"/>
  <cols>
    <col min="2" max="3" width="15.42578125" customWidth="1"/>
    <col min="4" max="4" width="9.7109375" bestFit="1" customWidth="1"/>
    <col min="11" max="11" width="10.140625" bestFit="1" customWidth="1"/>
    <col min="12" max="12" width="14" bestFit="1" customWidth="1"/>
  </cols>
  <sheetData>
    <row r="1" spans="2:9" x14ac:dyDescent="0.2">
      <c r="B1" s="72" t="s">
        <v>58</v>
      </c>
      <c r="C1" s="119"/>
      <c r="D1" s="119"/>
    </row>
    <row r="2" spans="2:9" x14ac:dyDescent="0.2">
      <c r="B2" s="120">
        <v>43831</v>
      </c>
      <c r="C2" s="119">
        <v>1</v>
      </c>
      <c r="D2" s="115">
        <v>1.4124110000000001</v>
      </c>
      <c r="E2" s="121"/>
      <c r="F2" s="121"/>
      <c r="H2" s="121"/>
      <c r="I2" s="121"/>
    </row>
    <row r="3" spans="2:9" x14ac:dyDescent="0.2">
      <c r="B3" s="120">
        <v>43922</v>
      </c>
      <c r="C3" s="119">
        <v>2</v>
      </c>
      <c r="D3" s="115">
        <v>1.4177979999999999</v>
      </c>
      <c r="E3" s="121"/>
      <c r="F3" s="121"/>
      <c r="H3" s="121"/>
      <c r="I3" s="121"/>
    </row>
    <row r="4" spans="2:9" x14ac:dyDescent="0.2">
      <c r="B4" s="120">
        <v>44105</v>
      </c>
      <c r="C4" s="119">
        <v>3</v>
      </c>
      <c r="D4" s="115">
        <v>1.4285110000000001</v>
      </c>
      <c r="E4" s="121"/>
      <c r="F4" s="121"/>
      <c r="H4" s="121"/>
      <c r="I4" s="121"/>
    </row>
    <row r="5" spans="2:9" x14ac:dyDescent="0.2">
      <c r="B5" s="120">
        <v>44287</v>
      </c>
      <c r="C5" s="119">
        <v>4</v>
      </c>
      <c r="D5" s="115">
        <v>1.442796</v>
      </c>
      <c r="E5" s="121"/>
      <c r="F5" s="121"/>
      <c r="H5" s="121"/>
      <c r="I5" s="121"/>
    </row>
    <row r="6" spans="2:9" x14ac:dyDescent="0.2">
      <c r="B6" s="120">
        <v>44470</v>
      </c>
      <c r="C6" s="119">
        <v>5</v>
      </c>
      <c r="D6" s="115">
        <v>1.456933</v>
      </c>
      <c r="E6" s="121"/>
      <c r="F6" s="121"/>
      <c r="H6" s="121"/>
      <c r="I6" s="121"/>
    </row>
    <row r="7" spans="2:9" x14ac:dyDescent="0.2">
      <c r="B7" s="120">
        <v>44652</v>
      </c>
      <c r="C7" s="119">
        <v>6</v>
      </c>
      <c r="D7" s="115">
        <v>1.456933</v>
      </c>
      <c r="E7" s="121"/>
      <c r="F7" s="121"/>
      <c r="H7" s="121"/>
      <c r="I7" s="121"/>
    </row>
    <row r="8" spans="2:9" x14ac:dyDescent="0.2">
      <c r="B8" s="120">
        <v>44835</v>
      </c>
      <c r="C8" s="119">
        <v>7</v>
      </c>
      <c r="D8" s="115">
        <v>1.4940180000000001</v>
      </c>
      <c r="E8" s="121"/>
      <c r="F8" s="121"/>
      <c r="H8" s="121"/>
      <c r="I8" s="121"/>
    </row>
    <row r="9" spans="2:9" x14ac:dyDescent="0.2">
      <c r="B9" s="120">
        <v>44927</v>
      </c>
      <c r="C9" s="119">
        <v>8</v>
      </c>
      <c r="D9" s="115">
        <v>1.4940180000000001</v>
      </c>
      <c r="E9" s="121"/>
      <c r="F9" s="121"/>
      <c r="H9" s="121"/>
      <c r="I9" s="121"/>
    </row>
    <row r="10" spans="2:9" x14ac:dyDescent="0.2">
      <c r="B10" s="120">
        <v>45017</v>
      </c>
      <c r="C10" s="119">
        <v>9</v>
      </c>
      <c r="D10" s="115">
        <v>1.4983040000000001</v>
      </c>
      <c r="E10" s="121"/>
      <c r="F10" s="121"/>
      <c r="H10" s="121"/>
      <c r="I10" s="121"/>
    </row>
    <row r="11" spans="2:9" x14ac:dyDescent="0.2">
      <c r="B11" s="120">
        <v>45200</v>
      </c>
      <c r="C11" s="119">
        <v>10</v>
      </c>
      <c r="D11" s="115">
        <v>1.5169710000000001</v>
      </c>
      <c r="E11" s="121"/>
      <c r="F11" s="121"/>
      <c r="H11" s="121"/>
      <c r="I11" s="121"/>
    </row>
    <row r="12" spans="2:9" x14ac:dyDescent="0.2">
      <c r="B12" s="120">
        <v>45383</v>
      </c>
      <c r="C12" s="119">
        <v>11</v>
      </c>
      <c r="D12" s="115">
        <v>1.57765</v>
      </c>
      <c r="E12" s="121"/>
      <c r="F12" s="121"/>
      <c r="H12" s="121"/>
      <c r="I12" s="121"/>
    </row>
    <row r="13" spans="2:9" x14ac:dyDescent="0.2">
      <c r="B13" s="120">
        <v>45566</v>
      </c>
      <c r="C13" s="119">
        <v>12</v>
      </c>
      <c r="D13" s="115">
        <v>1.5981590000000001</v>
      </c>
      <c r="E13" s="121"/>
      <c r="F13" s="121"/>
      <c r="H13" s="121"/>
      <c r="I13" s="121"/>
    </row>
    <row r="14" spans="2:9" x14ac:dyDescent="0.2">
      <c r="B14" s="120">
        <v>45658</v>
      </c>
      <c r="C14" s="119">
        <v>13</v>
      </c>
      <c r="D14" s="115">
        <v>1.5981590000000001</v>
      </c>
      <c r="E14" s="121"/>
      <c r="F14" s="121"/>
      <c r="H14" s="121"/>
      <c r="I14" s="121"/>
    </row>
    <row r="15" spans="2:9" x14ac:dyDescent="0.2">
      <c r="B15" s="120">
        <v>45748</v>
      </c>
      <c r="C15" s="119">
        <v>14</v>
      </c>
      <c r="D15" s="115">
        <v>1.5981590000000001</v>
      </c>
      <c r="E15" s="121"/>
      <c r="F15" s="121"/>
      <c r="H15" s="121"/>
      <c r="I15" s="121"/>
    </row>
    <row r="16" spans="2:9" x14ac:dyDescent="0.2">
      <c r="B16" s="120">
        <v>45931</v>
      </c>
      <c r="C16" s="119">
        <v>15</v>
      </c>
      <c r="D16" s="115">
        <v>1.602921</v>
      </c>
      <c r="E16" s="121"/>
      <c r="F16" s="121"/>
      <c r="H16" s="121"/>
      <c r="I16" s="121"/>
    </row>
    <row r="17" spans="2:11" x14ac:dyDescent="0.2">
      <c r="B17" s="120">
        <v>45962</v>
      </c>
      <c r="C17" s="119">
        <v>16</v>
      </c>
      <c r="D17" s="115">
        <v>1.614627</v>
      </c>
    </row>
    <row r="18" spans="2:11" x14ac:dyDescent="0.2">
      <c r="B18" s="120">
        <v>46113</v>
      </c>
      <c r="C18" s="119">
        <v>17</v>
      </c>
      <c r="D18" s="115">
        <v>1.653378</v>
      </c>
    </row>
    <row r="19" spans="2:11" x14ac:dyDescent="0.2">
      <c r="B19" s="119"/>
      <c r="C19" s="119"/>
      <c r="D19" s="115"/>
    </row>
    <row r="20" spans="2:11" x14ac:dyDescent="0.2">
      <c r="B20" s="119"/>
      <c r="C20" s="119"/>
      <c r="D20" s="115"/>
    </row>
    <row r="21" spans="2:11" x14ac:dyDescent="0.2">
      <c r="B21" s="119"/>
      <c r="C21" s="119"/>
      <c r="D21" s="115"/>
    </row>
    <row r="22" spans="2:11" x14ac:dyDescent="0.2">
      <c r="B22" s="119"/>
      <c r="C22" s="119"/>
      <c r="D22" s="119"/>
      <c r="K22" s="73"/>
    </row>
    <row r="23" spans="2:11" x14ac:dyDescent="0.2">
      <c r="B23" s="119"/>
      <c r="C23" s="119"/>
      <c r="D23" s="119"/>
    </row>
    <row r="24" spans="2:11" x14ac:dyDescent="0.2">
      <c r="B24" s="119"/>
      <c r="C24" s="119"/>
      <c r="D24" s="119"/>
    </row>
    <row r="25" spans="2:11" x14ac:dyDescent="0.2">
      <c r="B25" s="119"/>
      <c r="C25" s="119"/>
      <c r="D25" s="119"/>
    </row>
    <row r="26" spans="2:11" x14ac:dyDescent="0.2">
      <c r="B26" s="119"/>
      <c r="C26" s="119"/>
      <c r="D26" s="119"/>
    </row>
    <row r="27" spans="2:11" x14ac:dyDescent="0.2">
      <c r="B27" s="119"/>
      <c r="C27" s="119"/>
      <c r="D27" s="119"/>
    </row>
    <row r="28" spans="2:11" x14ac:dyDescent="0.2">
      <c r="B28" s="119"/>
      <c r="C28" s="119"/>
      <c r="D28" s="119"/>
    </row>
    <row r="29" spans="2:11" x14ac:dyDescent="0.2">
      <c r="B29" s="119"/>
      <c r="C29" s="119"/>
      <c r="D29" s="119"/>
    </row>
    <row r="30" spans="2:11" x14ac:dyDescent="0.2">
      <c r="B30" s="119"/>
      <c r="C30" s="119"/>
      <c r="D30" s="119"/>
    </row>
    <row r="31" spans="2:11" x14ac:dyDescent="0.2">
      <c r="B31" s="119"/>
      <c r="C31" s="119"/>
      <c r="D31" s="119"/>
    </row>
    <row r="32" spans="2:11" x14ac:dyDescent="0.2">
      <c r="B32" s="119"/>
      <c r="C32" s="119"/>
      <c r="D32" s="119"/>
    </row>
    <row r="33" spans="2:4" x14ac:dyDescent="0.2">
      <c r="B33" s="119"/>
      <c r="C33" s="119"/>
      <c r="D33" s="119"/>
    </row>
    <row r="34" spans="2:4" x14ac:dyDescent="0.2">
      <c r="B34" s="119"/>
      <c r="C34" s="119"/>
      <c r="D34" s="119"/>
    </row>
    <row r="35" spans="2:4" x14ac:dyDescent="0.2">
      <c r="B35" s="119"/>
      <c r="C35" s="119"/>
      <c r="D35" s="119"/>
    </row>
    <row r="36" spans="2:4" x14ac:dyDescent="0.2">
      <c r="B36" s="119"/>
      <c r="C36" s="119"/>
      <c r="D36" s="119"/>
    </row>
    <row r="37" spans="2:4" x14ac:dyDescent="0.2">
      <c r="B37" s="119"/>
      <c r="C37" s="119"/>
      <c r="D37" s="119"/>
    </row>
    <row r="38" spans="2:4" x14ac:dyDescent="0.2">
      <c r="B38" s="119"/>
      <c r="C38" s="119"/>
      <c r="D38" s="119"/>
    </row>
    <row r="39" spans="2:4" x14ac:dyDescent="0.2">
      <c r="B39" s="119"/>
      <c r="C39" s="119"/>
      <c r="D39" s="119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1A651-7AB2-4BFF-AC0A-FF90E71B9828}">
  <sheetPr>
    <tabColor theme="9" tint="0.39997558519241921"/>
  </sheetPr>
  <dimension ref="A1:CK54"/>
  <sheetViews>
    <sheetView workbookViewId="0">
      <pane xSplit="1" ySplit="3" topLeftCell="BM4" activePane="bottomRight" state="frozen"/>
      <selection activeCell="D19" sqref="D19"/>
      <selection pane="topRight" activeCell="D19" sqref="D19"/>
      <selection pane="bottomLeft" activeCell="D19" sqref="D19"/>
      <selection pane="bottomRight" activeCell="D19" sqref="D19"/>
    </sheetView>
  </sheetViews>
  <sheetFormatPr defaultRowHeight="12.75" x14ac:dyDescent="0.2"/>
  <cols>
    <col min="2" max="2" width="10.140625" bestFit="1" customWidth="1"/>
    <col min="7" max="7" width="10.140625" bestFit="1" customWidth="1"/>
    <col min="12" max="12" width="10.140625" bestFit="1" customWidth="1"/>
    <col min="17" max="17" width="10.140625" bestFit="1" customWidth="1"/>
    <col min="22" max="22" width="10.140625" bestFit="1" customWidth="1"/>
    <col min="27" max="27" width="10.140625" bestFit="1" customWidth="1"/>
    <col min="32" max="32" width="10.140625" bestFit="1" customWidth="1"/>
    <col min="37" max="37" width="10.140625" bestFit="1" customWidth="1"/>
    <col min="42" max="42" width="10.140625" bestFit="1" customWidth="1"/>
    <col min="47" max="47" width="10.140625" bestFit="1" customWidth="1"/>
    <col min="52" max="52" width="10.140625" bestFit="1" customWidth="1"/>
    <col min="57" max="57" width="10.140625" bestFit="1" customWidth="1"/>
    <col min="62" max="62" width="10.140625" bestFit="1" customWidth="1"/>
    <col min="67" max="67" width="10.140625" bestFit="1" customWidth="1"/>
    <col min="72" max="72" width="10.140625" bestFit="1" customWidth="1"/>
    <col min="77" max="77" width="10.140625" bestFit="1" customWidth="1"/>
    <col min="82" max="82" width="10.140625" bestFit="1" customWidth="1"/>
  </cols>
  <sheetData>
    <row r="1" spans="1:89" x14ac:dyDescent="0.2">
      <c r="B1" s="73">
        <v>43831</v>
      </c>
      <c r="G1" s="73">
        <v>43922</v>
      </c>
      <c r="L1" s="73">
        <v>44105</v>
      </c>
      <c r="Q1" s="73">
        <v>44287</v>
      </c>
      <c r="V1" s="73">
        <v>44470</v>
      </c>
      <c r="AA1" s="73">
        <v>44652</v>
      </c>
      <c r="AF1" s="73">
        <v>44835</v>
      </c>
      <c r="AK1" s="73">
        <v>44927</v>
      </c>
      <c r="AP1" s="73">
        <v>45017</v>
      </c>
      <c r="AU1" s="73">
        <v>45200</v>
      </c>
      <c r="AZ1" s="73">
        <v>45383</v>
      </c>
      <c r="BE1" s="73">
        <v>45566</v>
      </c>
      <c r="BJ1" s="73">
        <v>45658</v>
      </c>
      <c r="BO1" s="73">
        <v>45748</v>
      </c>
      <c r="BT1" s="73">
        <v>45931</v>
      </c>
      <c r="BY1" s="73">
        <v>45962</v>
      </c>
      <c r="CD1" s="73">
        <v>46113</v>
      </c>
    </row>
    <row r="2" spans="1:89" x14ac:dyDescent="0.2">
      <c r="A2">
        <v>1</v>
      </c>
      <c r="B2">
        <v>1.4124110000000001</v>
      </c>
      <c r="G2">
        <v>1.4177979999999999</v>
      </c>
      <c r="L2">
        <v>1.4285110000000001</v>
      </c>
      <c r="Q2">
        <v>1.442796</v>
      </c>
      <c r="V2">
        <v>1.456933</v>
      </c>
      <c r="AA2">
        <v>1.456933</v>
      </c>
      <c r="AF2">
        <v>1.4940180000000001</v>
      </c>
      <c r="AK2">
        <v>1.1494017999999999</v>
      </c>
      <c r="AP2">
        <v>1.4983040000000001</v>
      </c>
      <c r="AU2">
        <v>1.5169710000000001</v>
      </c>
      <c r="AZ2">
        <v>1.57765</v>
      </c>
      <c r="BE2">
        <v>1.5981590000000001</v>
      </c>
      <c r="BJ2">
        <v>1.5981590000000001</v>
      </c>
      <c r="BO2">
        <v>1.5981590000000001</v>
      </c>
      <c r="BT2">
        <v>1.602921</v>
      </c>
      <c r="BY2">
        <v>1.614627</v>
      </c>
      <c r="CD2">
        <v>1.653378</v>
      </c>
    </row>
    <row r="3" spans="1:89" x14ac:dyDescent="0.2">
      <c r="A3">
        <v>2</v>
      </c>
      <c r="B3" s="79" t="s">
        <v>13</v>
      </c>
      <c r="C3" s="79" t="s">
        <v>9</v>
      </c>
      <c r="D3" s="79" t="s">
        <v>10</v>
      </c>
      <c r="E3" s="79" t="s">
        <v>11</v>
      </c>
      <c r="F3" s="79" t="s">
        <v>12</v>
      </c>
      <c r="G3" s="79" t="s">
        <v>13</v>
      </c>
      <c r="H3" s="79" t="s">
        <v>9</v>
      </c>
      <c r="I3" s="79" t="s">
        <v>10</v>
      </c>
      <c r="J3" s="79" t="s">
        <v>11</v>
      </c>
      <c r="K3" s="79" t="s">
        <v>12</v>
      </c>
      <c r="L3" s="79" t="s">
        <v>13</v>
      </c>
      <c r="M3" s="79" t="s">
        <v>9</v>
      </c>
      <c r="N3" s="79" t="s">
        <v>10</v>
      </c>
      <c r="O3" s="79" t="s">
        <v>11</v>
      </c>
      <c r="P3" s="79" t="s">
        <v>12</v>
      </c>
      <c r="Q3" s="79" t="s">
        <v>13</v>
      </c>
      <c r="R3" s="79" t="s">
        <v>9</v>
      </c>
      <c r="S3" s="79" t="s">
        <v>10</v>
      </c>
      <c r="T3" s="79" t="s">
        <v>11</v>
      </c>
      <c r="U3" s="79" t="s">
        <v>12</v>
      </c>
      <c r="V3" s="79" t="s">
        <v>13</v>
      </c>
      <c r="W3" s="79" t="s">
        <v>9</v>
      </c>
      <c r="X3" s="79" t="s">
        <v>10</v>
      </c>
      <c r="Y3" s="79" t="s">
        <v>11</v>
      </c>
      <c r="Z3" s="79" t="s">
        <v>12</v>
      </c>
      <c r="AA3" s="79" t="s">
        <v>13</v>
      </c>
      <c r="AB3" s="79" t="s">
        <v>9</v>
      </c>
      <c r="AC3" s="79" t="s">
        <v>10</v>
      </c>
      <c r="AD3" s="79" t="s">
        <v>11</v>
      </c>
      <c r="AE3" s="79" t="s">
        <v>12</v>
      </c>
      <c r="AF3" s="79" t="s">
        <v>13</v>
      </c>
      <c r="AG3" s="79" t="s">
        <v>9</v>
      </c>
      <c r="AH3" s="79" t="s">
        <v>10</v>
      </c>
      <c r="AI3" s="79" t="s">
        <v>11</v>
      </c>
      <c r="AJ3" s="79" t="s">
        <v>12</v>
      </c>
      <c r="AK3" s="79" t="s">
        <v>13</v>
      </c>
      <c r="AL3" s="79" t="s">
        <v>9</v>
      </c>
      <c r="AM3" s="79" t="s">
        <v>10</v>
      </c>
      <c r="AN3" s="79" t="s">
        <v>11</v>
      </c>
      <c r="AO3" s="79" t="s">
        <v>12</v>
      </c>
      <c r="AP3" s="79" t="s">
        <v>13</v>
      </c>
      <c r="AQ3" s="79" t="s">
        <v>9</v>
      </c>
      <c r="AR3" s="79" t="s">
        <v>10</v>
      </c>
      <c r="AS3" s="79" t="s">
        <v>11</v>
      </c>
      <c r="AT3" s="79" t="s">
        <v>12</v>
      </c>
      <c r="AU3" s="79" t="s">
        <v>13</v>
      </c>
      <c r="AV3" s="79" t="s">
        <v>9</v>
      </c>
      <c r="AW3" s="79" t="s">
        <v>10</v>
      </c>
      <c r="AX3" s="79" t="s">
        <v>11</v>
      </c>
      <c r="AY3" s="79" t="s">
        <v>12</v>
      </c>
      <c r="AZ3" s="79" t="s">
        <v>13</v>
      </c>
      <c r="BA3" s="79" t="s">
        <v>9</v>
      </c>
      <c r="BB3" s="79" t="s">
        <v>10</v>
      </c>
      <c r="BC3" s="79" t="s">
        <v>11</v>
      </c>
      <c r="BD3" s="79" t="s">
        <v>12</v>
      </c>
      <c r="BE3" s="79" t="s">
        <v>13</v>
      </c>
      <c r="BF3" s="79" t="s">
        <v>9</v>
      </c>
      <c r="BG3" s="79" t="s">
        <v>10</v>
      </c>
      <c r="BH3" s="79" t="s">
        <v>11</v>
      </c>
      <c r="BI3" s="79" t="s">
        <v>12</v>
      </c>
      <c r="BJ3" s="79" t="s">
        <v>13</v>
      </c>
      <c r="BK3" s="79" t="s">
        <v>9</v>
      </c>
      <c r="BL3" s="79" t="s">
        <v>10</v>
      </c>
      <c r="BM3" s="79" t="s">
        <v>11</v>
      </c>
      <c r="BN3" s="79" t="s">
        <v>12</v>
      </c>
      <c r="BO3" s="79" t="s">
        <v>13</v>
      </c>
      <c r="BP3" s="79" t="s">
        <v>9</v>
      </c>
      <c r="BQ3" s="79" t="s">
        <v>10</v>
      </c>
      <c r="BR3" s="79" t="s">
        <v>11</v>
      </c>
      <c r="BS3" s="79" t="s">
        <v>12</v>
      </c>
      <c r="BT3" s="79" t="s">
        <v>13</v>
      </c>
      <c r="BU3" s="79" t="s">
        <v>9</v>
      </c>
      <c r="BV3" s="79" t="s">
        <v>10</v>
      </c>
      <c r="BW3" s="79" t="s">
        <v>11</v>
      </c>
      <c r="BX3" s="79" t="s">
        <v>12</v>
      </c>
      <c r="BY3" s="79" t="s">
        <v>13</v>
      </c>
      <c r="BZ3" s="79" t="s">
        <v>9</v>
      </c>
      <c r="CA3" s="79" t="s">
        <v>10</v>
      </c>
      <c r="CB3" s="79" t="s">
        <v>11</v>
      </c>
      <c r="CC3" s="79" t="s">
        <v>12</v>
      </c>
      <c r="CD3" s="79" t="s">
        <v>13</v>
      </c>
      <c r="CE3" s="79" t="s">
        <v>9</v>
      </c>
      <c r="CF3" s="79" t="s">
        <v>10</v>
      </c>
      <c r="CG3" s="79" t="s">
        <v>11</v>
      </c>
      <c r="CH3" s="79" t="s">
        <v>12</v>
      </c>
    </row>
    <row r="4" spans="1:89" x14ac:dyDescent="0.2">
      <c r="A4" s="33">
        <v>9</v>
      </c>
      <c r="B4" s="34">
        <v>239617</v>
      </c>
      <c r="C4" s="35">
        <v>243193</v>
      </c>
      <c r="D4" s="36">
        <v>245668</v>
      </c>
      <c r="E4" s="36">
        <v>249243</v>
      </c>
      <c r="F4" s="37">
        <v>251719</v>
      </c>
      <c r="G4" s="34">
        <v>240531</v>
      </c>
      <c r="H4" s="35">
        <v>244121</v>
      </c>
      <c r="I4" s="36">
        <v>246605</v>
      </c>
      <c r="J4" s="36">
        <v>250193</v>
      </c>
      <c r="K4" s="37">
        <v>252679</v>
      </c>
      <c r="L4" s="34">
        <v>242348</v>
      </c>
      <c r="M4" s="35">
        <v>245965</v>
      </c>
      <c r="N4" s="36">
        <v>248468</v>
      </c>
      <c r="O4" s="36">
        <v>252083</v>
      </c>
      <c r="P4" s="37">
        <v>254587</v>
      </c>
      <c r="Q4" s="34">
        <v>244772</v>
      </c>
      <c r="R4" s="35">
        <v>248425</v>
      </c>
      <c r="S4" s="36">
        <v>250953</v>
      </c>
      <c r="T4" s="36">
        <v>254605</v>
      </c>
      <c r="U4" s="37">
        <v>257134</v>
      </c>
      <c r="V4" s="34">
        <v>247170</v>
      </c>
      <c r="W4" s="35">
        <v>250859</v>
      </c>
      <c r="X4" s="36">
        <v>253412</v>
      </c>
      <c r="Y4" s="36">
        <v>257099</v>
      </c>
      <c r="Z4" s="37">
        <v>259653</v>
      </c>
      <c r="AA4" s="34">
        <v>247170</v>
      </c>
      <c r="AB4" s="35">
        <v>250859</v>
      </c>
      <c r="AC4" s="36">
        <v>253412</v>
      </c>
      <c r="AD4" s="36">
        <v>257099</v>
      </c>
      <c r="AE4" s="37">
        <v>259653</v>
      </c>
      <c r="AF4" s="34">
        <v>253462</v>
      </c>
      <c r="AG4" s="35">
        <v>257245</v>
      </c>
      <c r="AH4" s="36">
        <v>259862</v>
      </c>
      <c r="AI4" s="36">
        <v>263644</v>
      </c>
      <c r="AJ4" s="37">
        <v>266263</v>
      </c>
      <c r="AK4" s="34">
        <v>253462</v>
      </c>
      <c r="AL4" s="35">
        <v>257245</v>
      </c>
      <c r="AM4" s="36">
        <v>259862</v>
      </c>
      <c r="AN4" s="36">
        <v>263644</v>
      </c>
      <c r="AO4" s="37">
        <v>266263</v>
      </c>
      <c r="AP4" s="34">
        <v>254189</v>
      </c>
      <c r="AQ4" s="35">
        <v>257983</v>
      </c>
      <c r="AR4" s="36">
        <v>260608</v>
      </c>
      <c r="AS4" s="36">
        <v>264400</v>
      </c>
      <c r="AT4" s="37">
        <v>267026</v>
      </c>
      <c r="AU4" s="34">
        <v>257356</v>
      </c>
      <c r="AV4" s="35">
        <v>261197</v>
      </c>
      <c r="AW4" s="36">
        <v>263855</v>
      </c>
      <c r="AX4" s="36">
        <v>267694</v>
      </c>
      <c r="AY4" s="37">
        <v>270353</v>
      </c>
      <c r="AZ4" s="34">
        <v>267650</v>
      </c>
      <c r="BA4" s="35">
        <v>271645</v>
      </c>
      <c r="BB4" s="36">
        <v>274409</v>
      </c>
      <c r="BC4" s="36">
        <v>278402</v>
      </c>
      <c r="BD4" s="37">
        <v>281167</v>
      </c>
      <c r="BE4" s="103">
        <v>271129</v>
      </c>
      <c r="BF4" s="104">
        <v>275176</v>
      </c>
      <c r="BG4" s="105">
        <v>277976</v>
      </c>
      <c r="BH4" s="105">
        <v>282020</v>
      </c>
      <c r="BI4" s="106">
        <v>284822</v>
      </c>
      <c r="BJ4" s="103">
        <v>271129</v>
      </c>
      <c r="BK4" s="104">
        <v>275176</v>
      </c>
      <c r="BL4" s="105">
        <v>277976</v>
      </c>
      <c r="BM4" s="105">
        <v>282020</v>
      </c>
      <c r="BN4" s="106">
        <v>284822</v>
      </c>
      <c r="BO4" s="34">
        <v>271129</v>
      </c>
      <c r="BP4" s="35">
        <v>275176</v>
      </c>
      <c r="BQ4" s="36">
        <v>277976</v>
      </c>
      <c r="BR4" s="36">
        <v>282020</v>
      </c>
      <c r="BS4" s="37">
        <v>284822</v>
      </c>
      <c r="BT4" s="34">
        <v>271937</v>
      </c>
      <c r="BU4" s="35">
        <v>275996</v>
      </c>
      <c r="BV4" s="36">
        <v>278804</v>
      </c>
      <c r="BW4" s="36">
        <v>282861</v>
      </c>
      <c r="BX4" s="37">
        <v>285671</v>
      </c>
      <c r="BY4" s="34">
        <v>273923</v>
      </c>
      <c r="BZ4" s="35">
        <v>278011</v>
      </c>
      <c r="CA4" s="36">
        <v>280840</v>
      </c>
      <c r="CB4" s="36">
        <v>284927</v>
      </c>
      <c r="CC4" s="37">
        <v>287757</v>
      </c>
      <c r="CD4" s="34">
        <v>280497</v>
      </c>
      <c r="CE4" s="35">
        <v>284683</v>
      </c>
      <c r="CF4" s="36">
        <v>287580</v>
      </c>
      <c r="CG4" s="36">
        <v>291765</v>
      </c>
      <c r="CH4" s="37">
        <v>294663</v>
      </c>
      <c r="CJ4" s="137">
        <f>CD4-BY4</f>
        <v>6574</v>
      </c>
      <c r="CK4">
        <f>CJ4/BY4</f>
        <v>2.399944509953527E-2</v>
      </c>
    </row>
    <row r="5" spans="1:89" x14ac:dyDescent="0.2">
      <c r="A5" s="33">
        <v>10</v>
      </c>
      <c r="B5" s="38">
        <v>241309</v>
      </c>
      <c r="C5" s="39">
        <v>244974</v>
      </c>
      <c r="D5" s="40">
        <v>247511</v>
      </c>
      <c r="E5" s="40">
        <v>251175</v>
      </c>
      <c r="F5" s="41">
        <v>253713</v>
      </c>
      <c r="G5" s="38">
        <v>242229</v>
      </c>
      <c r="H5" s="39">
        <v>245908</v>
      </c>
      <c r="I5" s="40">
        <v>248455</v>
      </c>
      <c r="J5" s="40">
        <v>252132</v>
      </c>
      <c r="K5" s="41">
        <v>254680</v>
      </c>
      <c r="L5" s="38">
        <v>244060</v>
      </c>
      <c r="M5" s="39">
        <v>247767</v>
      </c>
      <c r="N5" s="40">
        <v>250333</v>
      </c>
      <c r="O5" s="40">
        <v>254038</v>
      </c>
      <c r="P5" s="41">
        <v>256605</v>
      </c>
      <c r="Q5" s="38">
        <v>246500</v>
      </c>
      <c r="R5" s="39">
        <v>250244</v>
      </c>
      <c r="S5" s="40">
        <v>252835</v>
      </c>
      <c r="T5" s="40">
        <v>256578</v>
      </c>
      <c r="U5" s="41">
        <v>259171</v>
      </c>
      <c r="V5" s="38">
        <v>248916</v>
      </c>
      <c r="W5" s="39">
        <v>252697</v>
      </c>
      <c r="X5" s="40">
        <v>255313</v>
      </c>
      <c r="Y5" s="40">
        <v>259093</v>
      </c>
      <c r="Z5" s="41">
        <v>261711</v>
      </c>
      <c r="AA5" s="38">
        <v>248916</v>
      </c>
      <c r="AB5" s="39">
        <v>252697</v>
      </c>
      <c r="AC5" s="40">
        <v>255313</v>
      </c>
      <c r="AD5" s="40">
        <v>259093</v>
      </c>
      <c r="AE5" s="41">
        <v>261711</v>
      </c>
      <c r="AF5" s="38">
        <v>255251</v>
      </c>
      <c r="AG5" s="39">
        <v>259128</v>
      </c>
      <c r="AH5" s="40">
        <v>261811</v>
      </c>
      <c r="AI5" s="40">
        <v>265687</v>
      </c>
      <c r="AJ5" s="41">
        <v>268371</v>
      </c>
      <c r="AK5" s="38">
        <v>255251</v>
      </c>
      <c r="AL5" s="39">
        <v>259128</v>
      </c>
      <c r="AM5" s="40">
        <v>261811</v>
      </c>
      <c r="AN5" s="40">
        <v>265687</v>
      </c>
      <c r="AO5" s="41">
        <v>268371</v>
      </c>
      <c r="AP5" s="38">
        <v>255984</v>
      </c>
      <c r="AQ5" s="39">
        <v>259872</v>
      </c>
      <c r="AR5" s="40">
        <v>262563</v>
      </c>
      <c r="AS5" s="40">
        <v>266450</v>
      </c>
      <c r="AT5" s="41">
        <v>269142</v>
      </c>
      <c r="AU5" s="38">
        <v>259173</v>
      </c>
      <c r="AV5" s="39">
        <v>263110</v>
      </c>
      <c r="AW5" s="40">
        <v>265834</v>
      </c>
      <c r="AX5" s="40">
        <v>269769</v>
      </c>
      <c r="AY5" s="41">
        <v>272495</v>
      </c>
      <c r="AZ5" s="38">
        <v>269540</v>
      </c>
      <c r="BA5" s="39">
        <v>273634</v>
      </c>
      <c r="BB5" s="40">
        <v>276467</v>
      </c>
      <c r="BC5" s="40">
        <v>280560</v>
      </c>
      <c r="BD5" s="41">
        <v>283395</v>
      </c>
      <c r="BE5" s="107">
        <v>273044</v>
      </c>
      <c r="BF5" s="108">
        <v>277191</v>
      </c>
      <c r="BG5" s="109">
        <v>280062</v>
      </c>
      <c r="BH5" s="109">
        <v>284207</v>
      </c>
      <c r="BI5" s="110">
        <v>287079</v>
      </c>
      <c r="BJ5" s="107">
        <v>273044</v>
      </c>
      <c r="BK5" s="108">
        <v>277191</v>
      </c>
      <c r="BL5" s="109">
        <v>280062</v>
      </c>
      <c r="BM5" s="109">
        <v>284207</v>
      </c>
      <c r="BN5" s="110">
        <v>287079</v>
      </c>
      <c r="BO5" s="38">
        <v>273044</v>
      </c>
      <c r="BP5" s="39">
        <v>277191</v>
      </c>
      <c r="BQ5" s="40">
        <v>280062</v>
      </c>
      <c r="BR5" s="40">
        <v>284207</v>
      </c>
      <c r="BS5" s="41">
        <v>287079</v>
      </c>
      <c r="BT5" s="38">
        <v>273857</v>
      </c>
      <c r="BU5" s="39">
        <v>278017</v>
      </c>
      <c r="BV5" s="40">
        <v>280895</v>
      </c>
      <c r="BW5" s="40">
        <v>285053</v>
      </c>
      <c r="BX5" s="41">
        <v>287934</v>
      </c>
      <c r="BY5" s="38">
        <v>275857</v>
      </c>
      <c r="BZ5" s="39">
        <v>280047</v>
      </c>
      <c r="CA5" s="40">
        <v>282947</v>
      </c>
      <c r="CB5" s="40">
        <v>287135</v>
      </c>
      <c r="CC5" s="41">
        <v>290037</v>
      </c>
      <c r="CD5" s="38">
        <v>282478</v>
      </c>
      <c r="CE5" s="39">
        <v>286769</v>
      </c>
      <c r="CF5" s="40">
        <v>289738</v>
      </c>
      <c r="CG5" s="40">
        <v>294027</v>
      </c>
      <c r="CH5" s="41">
        <v>296998</v>
      </c>
    </row>
    <row r="6" spans="1:89" x14ac:dyDescent="0.2">
      <c r="A6" s="33">
        <v>11</v>
      </c>
      <c r="B6" s="34">
        <v>244981</v>
      </c>
      <c r="C6" s="35">
        <v>248737</v>
      </c>
      <c r="D6" s="36">
        <v>251338</v>
      </c>
      <c r="E6" s="36">
        <v>255094</v>
      </c>
      <c r="F6" s="37">
        <v>257696</v>
      </c>
      <c r="G6" s="34">
        <v>245916</v>
      </c>
      <c r="H6" s="35">
        <v>249686</v>
      </c>
      <c r="I6" s="36">
        <v>252298</v>
      </c>
      <c r="J6" s="36">
        <v>256067</v>
      </c>
      <c r="K6" s="37">
        <v>258679</v>
      </c>
      <c r="L6" s="34">
        <v>247774</v>
      </c>
      <c r="M6" s="35">
        <v>251572</v>
      </c>
      <c r="N6" s="36">
        <v>254204</v>
      </c>
      <c r="O6" s="36">
        <v>258002</v>
      </c>
      <c r="P6" s="37">
        <v>260633</v>
      </c>
      <c r="Q6" s="34">
        <v>250252</v>
      </c>
      <c r="R6" s="35">
        <v>254088</v>
      </c>
      <c r="S6" s="36">
        <v>256746</v>
      </c>
      <c r="T6" s="36">
        <v>260582</v>
      </c>
      <c r="U6" s="37">
        <v>263240</v>
      </c>
      <c r="V6" s="34">
        <v>252704</v>
      </c>
      <c r="W6" s="35">
        <v>256578</v>
      </c>
      <c r="X6" s="36">
        <v>259262</v>
      </c>
      <c r="Y6" s="36">
        <v>263136</v>
      </c>
      <c r="Z6" s="37">
        <v>265819</v>
      </c>
      <c r="AA6" s="34">
        <v>253655</v>
      </c>
      <c r="AB6" s="35">
        <v>257529</v>
      </c>
      <c r="AC6" s="36">
        <v>260213</v>
      </c>
      <c r="AD6" s="36">
        <v>264087</v>
      </c>
      <c r="AE6" s="37">
        <v>266770</v>
      </c>
      <c r="AF6" s="34">
        <v>260112</v>
      </c>
      <c r="AG6" s="35">
        <v>264085</v>
      </c>
      <c r="AH6" s="36">
        <v>266837</v>
      </c>
      <c r="AI6" s="36">
        <v>270809</v>
      </c>
      <c r="AJ6" s="37">
        <v>273561</v>
      </c>
      <c r="AK6" s="34">
        <v>260112</v>
      </c>
      <c r="AL6" s="35">
        <v>264085</v>
      </c>
      <c r="AM6" s="36">
        <v>266837</v>
      </c>
      <c r="AN6" s="36">
        <v>270809</v>
      </c>
      <c r="AO6" s="37">
        <v>273561</v>
      </c>
      <c r="AP6" s="34">
        <v>260858</v>
      </c>
      <c r="AQ6" s="35">
        <v>264842</v>
      </c>
      <c r="AR6" s="36">
        <v>267602</v>
      </c>
      <c r="AS6" s="36">
        <v>271586</v>
      </c>
      <c r="AT6" s="37">
        <v>274346</v>
      </c>
      <c r="AU6" s="34">
        <v>264108</v>
      </c>
      <c r="AV6" s="35">
        <v>268142</v>
      </c>
      <c r="AW6" s="36">
        <v>270936</v>
      </c>
      <c r="AX6" s="36">
        <v>274970</v>
      </c>
      <c r="AY6" s="37">
        <v>277764</v>
      </c>
      <c r="AZ6" s="34">
        <v>274672</v>
      </c>
      <c r="BA6" s="35">
        <v>278867</v>
      </c>
      <c r="BB6" s="36">
        <v>281773</v>
      </c>
      <c r="BC6" s="36">
        <v>285968</v>
      </c>
      <c r="BD6" s="37">
        <v>288874</v>
      </c>
      <c r="BE6" s="103">
        <v>278243</v>
      </c>
      <c r="BF6" s="104">
        <v>282493</v>
      </c>
      <c r="BG6" s="105">
        <v>285436</v>
      </c>
      <c r="BH6" s="105">
        <v>289686</v>
      </c>
      <c r="BI6" s="106">
        <v>292630</v>
      </c>
      <c r="BJ6" s="103">
        <v>278243</v>
      </c>
      <c r="BK6" s="104">
        <v>282493</v>
      </c>
      <c r="BL6" s="105">
        <v>285436</v>
      </c>
      <c r="BM6" s="105">
        <v>289686</v>
      </c>
      <c r="BN6" s="106">
        <v>292630</v>
      </c>
      <c r="BO6" s="34">
        <v>280269</v>
      </c>
      <c r="BP6" s="35">
        <v>284519</v>
      </c>
      <c r="BQ6" s="36">
        <v>287462</v>
      </c>
      <c r="BR6" s="36">
        <v>291712</v>
      </c>
      <c r="BS6" s="37">
        <v>294656</v>
      </c>
      <c r="BT6" s="34">
        <v>281104</v>
      </c>
      <c r="BU6" s="35">
        <v>285366</v>
      </c>
      <c r="BV6" s="36">
        <v>288319</v>
      </c>
      <c r="BW6" s="36">
        <v>292581</v>
      </c>
      <c r="BX6" s="37">
        <v>295533</v>
      </c>
      <c r="BY6" s="34">
        <v>283157</v>
      </c>
      <c r="BZ6" s="35">
        <v>287450</v>
      </c>
      <c r="CA6" s="36">
        <v>290424</v>
      </c>
      <c r="CB6" s="36">
        <v>294718</v>
      </c>
      <c r="CC6" s="37">
        <v>297692</v>
      </c>
      <c r="CD6" s="34">
        <v>289953</v>
      </c>
      <c r="CE6" s="35">
        <v>294349</v>
      </c>
      <c r="CF6" s="36">
        <v>297395</v>
      </c>
      <c r="CG6" s="36">
        <v>301791</v>
      </c>
      <c r="CH6" s="37">
        <v>304837</v>
      </c>
    </row>
    <row r="7" spans="1:89" x14ac:dyDescent="0.2">
      <c r="A7" s="33">
        <v>12</v>
      </c>
      <c r="B7" s="34">
        <v>249169</v>
      </c>
      <c r="C7" s="35">
        <v>253019</v>
      </c>
      <c r="D7" s="36">
        <v>255684</v>
      </c>
      <c r="E7" s="36">
        <v>259536</v>
      </c>
      <c r="F7" s="37">
        <v>262201</v>
      </c>
      <c r="G7" s="34">
        <v>250119</v>
      </c>
      <c r="H7" s="35">
        <v>253984</v>
      </c>
      <c r="I7" s="36">
        <v>256659</v>
      </c>
      <c r="J7" s="36">
        <v>260526</v>
      </c>
      <c r="K7" s="37">
        <v>263201</v>
      </c>
      <c r="L7" s="34">
        <v>252009</v>
      </c>
      <c r="M7" s="35">
        <v>255903</v>
      </c>
      <c r="N7" s="36">
        <v>258599</v>
      </c>
      <c r="O7" s="36">
        <v>262494</v>
      </c>
      <c r="P7" s="37">
        <v>265190</v>
      </c>
      <c r="Q7" s="34">
        <v>254529</v>
      </c>
      <c r="R7" s="35">
        <v>258462</v>
      </c>
      <c r="S7" s="36">
        <v>261185</v>
      </c>
      <c r="T7" s="36">
        <v>265119</v>
      </c>
      <c r="U7" s="37">
        <v>267842</v>
      </c>
      <c r="V7" s="34">
        <v>257023</v>
      </c>
      <c r="W7" s="35">
        <v>260995</v>
      </c>
      <c r="X7" s="36">
        <v>263744</v>
      </c>
      <c r="Y7" s="36">
        <v>267717</v>
      </c>
      <c r="Z7" s="37">
        <v>270466</v>
      </c>
      <c r="AA7" s="34">
        <v>257975</v>
      </c>
      <c r="AB7" s="35">
        <v>261947</v>
      </c>
      <c r="AC7" s="36">
        <v>264696</v>
      </c>
      <c r="AD7" s="36">
        <v>268669</v>
      </c>
      <c r="AE7" s="37">
        <v>271418</v>
      </c>
      <c r="AF7" s="34">
        <v>264541</v>
      </c>
      <c r="AG7" s="35">
        <v>268614</v>
      </c>
      <c r="AH7" s="36">
        <v>271433</v>
      </c>
      <c r="AI7" s="36">
        <v>275507</v>
      </c>
      <c r="AJ7" s="37">
        <v>278326</v>
      </c>
      <c r="AK7" s="34">
        <v>264541</v>
      </c>
      <c r="AL7" s="35">
        <v>268614</v>
      </c>
      <c r="AM7" s="36">
        <v>271433</v>
      </c>
      <c r="AN7" s="36">
        <v>275507</v>
      </c>
      <c r="AO7" s="37">
        <v>278326</v>
      </c>
      <c r="AP7" s="34">
        <v>265300</v>
      </c>
      <c r="AQ7" s="35">
        <v>269384</v>
      </c>
      <c r="AR7" s="36">
        <v>272212</v>
      </c>
      <c r="AS7" s="36">
        <v>276298</v>
      </c>
      <c r="AT7" s="37">
        <v>279125</v>
      </c>
      <c r="AU7" s="34">
        <v>268606</v>
      </c>
      <c r="AV7" s="35">
        <v>272741</v>
      </c>
      <c r="AW7" s="36">
        <v>275604</v>
      </c>
      <c r="AX7" s="36">
        <v>279741</v>
      </c>
      <c r="AY7" s="37">
        <v>282603</v>
      </c>
      <c r="AZ7" s="34">
        <v>279350</v>
      </c>
      <c r="BA7" s="35">
        <v>283651</v>
      </c>
      <c r="BB7" s="36">
        <v>286628</v>
      </c>
      <c r="BC7" s="36">
        <v>290930</v>
      </c>
      <c r="BD7" s="37">
        <v>293907</v>
      </c>
      <c r="BE7" s="103">
        <v>282981</v>
      </c>
      <c r="BF7" s="104">
        <v>287338</v>
      </c>
      <c r="BG7" s="105">
        <v>290353</v>
      </c>
      <c r="BH7" s="105">
        <v>294711</v>
      </c>
      <c r="BI7" s="106">
        <v>297727</v>
      </c>
      <c r="BJ7" s="103">
        <v>282981</v>
      </c>
      <c r="BK7" s="104">
        <v>287338</v>
      </c>
      <c r="BL7" s="105">
        <v>290353</v>
      </c>
      <c r="BM7" s="105">
        <v>294711</v>
      </c>
      <c r="BN7" s="106">
        <v>297727</v>
      </c>
      <c r="BO7" s="34">
        <v>285008</v>
      </c>
      <c r="BP7" s="35">
        <v>289365</v>
      </c>
      <c r="BQ7" s="36">
        <v>292380</v>
      </c>
      <c r="BR7" s="36">
        <v>296738</v>
      </c>
      <c r="BS7" s="37">
        <v>299754</v>
      </c>
      <c r="BT7" s="34">
        <v>285857</v>
      </c>
      <c r="BU7" s="35">
        <v>290227</v>
      </c>
      <c r="BV7" s="36">
        <v>293251</v>
      </c>
      <c r="BW7" s="36">
        <v>297622</v>
      </c>
      <c r="BX7" s="37">
        <v>300647</v>
      </c>
      <c r="BY7" s="34">
        <v>287945</v>
      </c>
      <c r="BZ7" s="35">
        <v>292346</v>
      </c>
      <c r="CA7" s="36">
        <v>295393</v>
      </c>
      <c r="CB7" s="36">
        <v>299796</v>
      </c>
      <c r="CC7" s="37">
        <v>302843</v>
      </c>
      <c r="CD7" s="34">
        <v>294855</v>
      </c>
      <c r="CE7" s="35">
        <v>299362</v>
      </c>
      <c r="CF7" s="36">
        <v>302482</v>
      </c>
      <c r="CG7" s="36">
        <v>306991</v>
      </c>
      <c r="CH7" s="37">
        <v>310111</v>
      </c>
    </row>
    <row r="8" spans="1:89" x14ac:dyDescent="0.2">
      <c r="A8" s="33">
        <v>13</v>
      </c>
      <c r="B8" s="34">
        <v>253476</v>
      </c>
      <c r="C8" s="35">
        <v>257424</v>
      </c>
      <c r="D8" s="36">
        <v>260157</v>
      </c>
      <c r="E8" s="36">
        <v>264104</v>
      </c>
      <c r="F8" s="37">
        <v>266837</v>
      </c>
      <c r="G8" s="34">
        <v>254442</v>
      </c>
      <c r="H8" s="35">
        <v>258405</v>
      </c>
      <c r="I8" s="36">
        <v>261148</v>
      </c>
      <c r="J8" s="36">
        <v>265111</v>
      </c>
      <c r="K8" s="37">
        <v>267854</v>
      </c>
      <c r="L8" s="34">
        <v>256365</v>
      </c>
      <c r="M8" s="35">
        <v>260358</v>
      </c>
      <c r="N8" s="36">
        <v>263122</v>
      </c>
      <c r="O8" s="36">
        <v>267115</v>
      </c>
      <c r="P8" s="37">
        <v>269879</v>
      </c>
      <c r="Q8" s="34">
        <v>258928</v>
      </c>
      <c r="R8" s="35">
        <v>262961</v>
      </c>
      <c r="S8" s="36">
        <v>265752</v>
      </c>
      <c r="T8" s="36">
        <v>269785</v>
      </c>
      <c r="U8" s="37">
        <v>272577</v>
      </c>
      <c r="V8" s="34">
        <v>261466</v>
      </c>
      <c r="W8" s="35">
        <v>265538</v>
      </c>
      <c r="X8" s="36">
        <v>268357</v>
      </c>
      <c r="Y8" s="36">
        <v>272429</v>
      </c>
      <c r="Z8" s="37">
        <v>275249</v>
      </c>
      <c r="AA8" s="34">
        <v>262417</v>
      </c>
      <c r="AB8" s="35">
        <v>266489</v>
      </c>
      <c r="AC8" s="36">
        <v>269308</v>
      </c>
      <c r="AD8" s="36">
        <v>273380</v>
      </c>
      <c r="AE8" s="37">
        <v>276200</v>
      </c>
      <c r="AF8" s="34">
        <v>269097</v>
      </c>
      <c r="AG8" s="35">
        <v>273273</v>
      </c>
      <c r="AH8" s="36">
        <v>276164</v>
      </c>
      <c r="AI8" s="36">
        <v>280339</v>
      </c>
      <c r="AJ8" s="37">
        <v>283230</v>
      </c>
      <c r="AK8" s="34">
        <v>269097</v>
      </c>
      <c r="AL8" s="35">
        <v>273273</v>
      </c>
      <c r="AM8" s="36">
        <v>276164</v>
      </c>
      <c r="AN8" s="36">
        <v>280339</v>
      </c>
      <c r="AO8" s="37">
        <v>283230</v>
      </c>
      <c r="AP8" s="34">
        <v>269869</v>
      </c>
      <c r="AQ8" s="35">
        <v>274057</v>
      </c>
      <c r="AR8" s="36">
        <v>276956</v>
      </c>
      <c r="AS8" s="36">
        <v>281144</v>
      </c>
      <c r="AT8" s="37">
        <v>284043</v>
      </c>
      <c r="AU8" s="34">
        <v>273231</v>
      </c>
      <c r="AV8" s="35">
        <v>277471</v>
      </c>
      <c r="AW8" s="36">
        <v>280406</v>
      </c>
      <c r="AX8" s="36">
        <v>284646</v>
      </c>
      <c r="AY8" s="37">
        <v>287582</v>
      </c>
      <c r="AZ8" s="34">
        <v>284160</v>
      </c>
      <c r="BA8" s="35">
        <v>288570</v>
      </c>
      <c r="BB8" s="36">
        <v>291622</v>
      </c>
      <c r="BC8" s="36">
        <v>296032</v>
      </c>
      <c r="BD8" s="37">
        <v>299085</v>
      </c>
      <c r="BE8" s="103">
        <v>287854</v>
      </c>
      <c r="BF8" s="104">
        <v>292321</v>
      </c>
      <c r="BG8" s="105">
        <v>295413</v>
      </c>
      <c r="BH8" s="105">
        <v>299880</v>
      </c>
      <c r="BI8" s="106">
        <v>302973</v>
      </c>
      <c r="BJ8" s="103">
        <v>287854</v>
      </c>
      <c r="BK8" s="104">
        <v>292321</v>
      </c>
      <c r="BL8" s="105">
        <v>295413</v>
      </c>
      <c r="BM8" s="105">
        <v>299880</v>
      </c>
      <c r="BN8" s="106">
        <v>302973</v>
      </c>
      <c r="BO8" s="34">
        <v>289880</v>
      </c>
      <c r="BP8" s="35">
        <v>294347</v>
      </c>
      <c r="BQ8" s="36">
        <v>297439</v>
      </c>
      <c r="BR8" s="36">
        <v>301906</v>
      </c>
      <c r="BS8" s="37">
        <v>304999</v>
      </c>
      <c r="BT8" s="34">
        <v>290744</v>
      </c>
      <c r="BU8" s="35">
        <v>295224</v>
      </c>
      <c r="BV8" s="36">
        <v>298326</v>
      </c>
      <c r="BW8" s="36">
        <v>302806</v>
      </c>
      <c r="BX8" s="37">
        <v>305908</v>
      </c>
      <c r="BY8" s="34">
        <v>292868</v>
      </c>
      <c r="BZ8" s="35">
        <v>297381</v>
      </c>
      <c r="CA8" s="36">
        <v>300505</v>
      </c>
      <c r="CB8" s="36">
        <v>305018</v>
      </c>
      <c r="CC8" s="37">
        <v>308142</v>
      </c>
      <c r="CD8" s="34">
        <v>299896</v>
      </c>
      <c r="CE8" s="35">
        <v>304517</v>
      </c>
      <c r="CF8" s="36">
        <v>307716</v>
      </c>
      <c r="CG8" s="36">
        <v>312338</v>
      </c>
      <c r="CH8" s="37">
        <v>315537</v>
      </c>
    </row>
    <row r="9" spans="1:89" x14ac:dyDescent="0.2">
      <c r="A9" s="33">
        <v>14</v>
      </c>
      <c r="B9" s="34">
        <v>257901</v>
      </c>
      <c r="C9" s="35">
        <v>261948</v>
      </c>
      <c r="D9" s="36">
        <v>264748</v>
      </c>
      <c r="E9" s="36">
        <v>268796</v>
      </c>
      <c r="F9" s="37">
        <v>271599</v>
      </c>
      <c r="G9" s="34">
        <v>258884</v>
      </c>
      <c r="H9" s="35">
        <v>262946</v>
      </c>
      <c r="I9" s="36">
        <v>265757</v>
      </c>
      <c r="J9" s="36">
        <v>269821</v>
      </c>
      <c r="K9" s="37">
        <v>272634</v>
      </c>
      <c r="L9" s="34">
        <v>260840</v>
      </c>
      <c r="M9" s="35">
        <v>264933</v>
      </c>
      <c r="N9" s="36">
        <v>267765</v>
      </c>
      <c r="O9" s="36">
        <v>271860</v>
      </c>
      <c r="P9" s="37">
        <v>274694</v>
      </c>
      <c r="Q9" s="34">
        <v>263449</v>
      </c>
      <c r="R9" s="35">
        <v>267583</v>
      </c>
      <c r="S9" s="36">
        <v>270444</v>
      </c>
      <c r="T9" s="36">
        <v>274579</v>
      </c>
      <c r="U9" s="37">
        <v>277441</v>
      </c>
      <c r="V9" s="34">
        <v>266030</v>
      </c>
      <c r="W9" s="35">
        <v>270204</v>
      </c>
      <c r="X9" s="36">
        <v>273093</v>
      </c>
      <c r="Y9" s="36">
        <v>277269</v>
      </c>
      <c r="Z9" s="37">
        <v>280159</v>
      </c>
      <c r="AA9" s="34">
        <v>266982</v>
      </c>
      <c r="AB9" s="35">
        <v>271156</v>
      </c>
      <c r="AC9" s="36">
        <v>274045</v>
      </c>
      <c r="AD9" s="36">
        <v>278221</v>
      </c>
      <c r="AE9" s="37">
        <v>281111</v>
      </c>
      <c r="AF9" s="34">
        <v>273777</v>
      </c>
      <c r="AG9" s="35">
        <v>278057</v>
      </c>
      <c r="AH9" s="36">
        <v>281020</v>
      </c>
      <c r="AI9" s="36">
        <v>285302</v>
      </c>
      <c r="AJ9" s="37">
        <v>288266</v>
      </c>
      <c r="AK9" s="34">
        <v>273777</v>
      </c>
      <c r="AL9" s="35">
        <v>278057</v>
      </c>
      <c r="AM9" s="36">
        <v>281020</v>
      </c>
      <c r="AN9" s="36">
        <v>285302</v>
      </c>
      <c r="AO9" s="37">
        <v>288266</v>
      </c>
      <c r="AP9" s="34">
        <v>274563</v>
      </c>
      <c r="AQ9" s="35">
        <v>278856</v>
      </c>
      <c r="AR9" s="36">
        <v>281827</v>
      </c>
      <c r="AS9" s="36">
        <v>286121</v>
      </c>
      <c r="AT9" s="37">
        <v>289094</v>
      </c>
      <c r="AU9" s="34">
        <v>277983</v>
      </c>
      <c r="AV9" s="35">
        <v>282329</v>
      </c>
      <c r="AW9" s="36">
        <v>285337</v>
      </c>
      <c r="AX9" s="36">
        <v>289685</v>
      </c>
      <c r="AY9" s="37">
        <v>292695</v>
      </c>
      <c r="AZ9" s="34">
        <v>289103</v>
      </c>
      <c r="BA9" s="35">
        <v>293623</v>
      </c>
      <c r="BB9" s="36">
        <v>296751</v>
      </c>
      <c r="BC9" s="36">
        <v>301273</v>
      </c>
      <c r="BD9" s="37">
        <v>304403</v>
      </c>
      <c r="BE9" s="103">
        <v>292861</v>
      </c>
      <c r="BF9" s="104">
        <v>297440</v>
      </c>
      <c r="BG9" s="105">
        <v>300609</v>
      </c>
      <c r="BH9" s="105">
        <v>305189</v>
      </c>
      <c r="BI9" s="106">
        <v>308360</v>
      </c>
      <c r="BJ9" s="103">
        <v>292861</v>
      </c>
      <c r="BK9" s="104">
        <v>297440</v>
      </c>
      <c r="BL9" s="105">
        <v>300609</v>
      </c>
      <c r="BM9" s="105">
        <v>305189</v>
      </c>
      <c r="BN9" s="106">
        <v>308360</v>
      </c>
      <c r="BO9" s="34">
        <v>294888</v>
      </c>
      <c r="BP9" s="35">
        <v>299467</v>
      </c>
      <c r="BQ9" s="36">
        <v>302636</v>
      </c>
      <c r="BR9" s="36">
        <v>307216</v>
      </c>
      <c r="BS9" s="37">
        <v>310387</v>
      </c>
      <c r="BT9" s="34">
        <v>295766</v>
      </c>
      <c r="BU9" s="35">
        <v>300358</v>
      </c>
      <c r="BV9" s="36">
        <v>303537</v>
      </c>
      <c r="BW9" s="36">
        <v>308131</v>
      </c>
      <c r="BX9" s="37">
        <v>311311</v>
      </c>
      <c r="BY9" s="34">
        <v>297926</v>
      </c>
      <c r="BZ9" s="35">
        <v>302552</v>
      </c>
      <c r="CA9" s="36">
        <v>305754</v>
      </c>
      <c r="CB9" s="36">
        <v>310381</v>
      </c>
      <c r="CC9" s="37">
        <v>313585</v>
      </c>
      <c r="CD9" s="34">
        <v>305076</v>
      </c>
      <c r="CE9" s="35">
        <v>309813</v>
      </c>
      <c r="CF9" s="36">
        <v>313092</v>
      </c>
      <c r="CG9" s="36">
        <v>317830</v>
      </c>
      <c r="CH9" s="37">
        <v>321110</v>
      </c>
    </row>
    <row r="10" spans="1:89" x14ac:dyDescent="0.2">
      <c r="A10" s="33">
        <v>15</v>
      </c>
      <c r="B10" s="38">
        <v>262271</v>
      </c>
      <c r="C10" s="39">
        <v>266419</v>
      </c>
      <c r="D10" s="40">
        <v>269294</v>
      </c>
      <c r="E10" s="40">
        <v>273440</v>
      </c>
      <c r="F10" s="41">
        <v>276313</v>
      </c>
      <c r="G10" s="38">
        <v>263271</v>
      </c>
      <c r="H10" s="39">
        <v>267435</v>
      </c>
      <c r="I10" s="40">
        <v>270320</v>
      </c>
      <c r="J10" s="40">
        <v>274483</v>
      </c>
      <c r="K10" s="41">
        <v>277367</v>
      </c>
      <c r="L10" s="38">
        <v>265260</v>
      </c>
      <c r="M10" s="39">
        <v>269456</v>
      </c>
      <c r="N10" s="40">
        <v>272363</v>
      </c>
      <c r="O10" s="40">
        <v>276557</v>
      </c>
      <c r="P10" s="41">
        <v>279462</v>
      </c>
      <c r="Q10" s="38">
        <v>267913</v>
      </c>
      <c r="R10" s="39">
        <v>272150</v>
      </c>
      <c r="S10" s="40">
        <v>275087</v>
      </c>
      <c r="T10" s="40">
        <v>279323</v>
      </c>
      <c r="U10" s="41">
        <v>282257</v>
      </c>
      <c r="V10" s="38">
        <v>270538</v>
      </c>
      <c r="W10" s="39">
        <v>274817</v>
      </c>
      <c r="X10" s="40">
        <v>277782</v>
      </c>
      <c r="Y10" s="40">
        <v>282059</v>
      </c>
      <c r="Z10" s="41">
        <v>285023</v>
      </c>
      <c r="AA10" s="38">
        <v>271489</v>
      </c>
      <c r="AB10" s="39">
        <v>275768</v>
      </c>
      <c r="AC10" s="40">
        <v>278733</v>
      </c>
      <c r="AD10" s="40">
        <v>283010</v>
      </c>
      <c r="AE10" s="41">
        <v>285974</v>
      </c>
      <c r="AF10" s="38">
        <v>278400</v>
      </c>
      <c r="AG10" s="39">
        <v>282788</v>
      </c>
      <c r="AH10" s="40">
        <v>285828</v>
      </c>
      <c r="AI10" s="40">
        <v>290215</v>
      </c>
      <c r="AJ10" s="41">
        <v>293254</v>
      </c>
      <c r="AK10" s="38">
        <v>278400</v>
      </c>
      <c r="AL10" s="39">
        <v>282788</v>
      </c>
      <c r="AM10" s="40">
        <v>285828</v>
      </c>
      <c r="AN10" s="40">
        <v>290215</v>
      </c>
      <c r="AO10" s="41">
        <v>293254</v>
      </c>
      <c r="AP10" s="38">
        <v>279198</v>
      </c>
      <c r="AQ10" s="39">
        <v>283599</v>
      </c>
      <c r="AR10" s="40">
        <v>286648</v>
      </c>
      <c r="AS10" s="40">
        <v>291047</v>
      </c>
      <c r="AT10" s="41">
        <v>294094</v>
      </c>
      <c r="AU10" s="38">
        <v>282677</v>
      </c>
      <c r="AV10" s="39">
        <v>287132</v>
      </c>
      <c r="AW10" s="40">
        <v>290219</v>
      </c>
      <c r="AX10" s="40">
        <v>294673</v>
      </c>
      <c r="AY10" s="41">
        <v>297759</v>
      </c>
      <c r="AZ10" s="38">
        <v>293984</v>
      </c>
      <c r="BA10" s="39">
        <v>298618</v>
      </c>
      <c r="BB10" s="40">
        <v>301828</v>
      </c>
      <c r="BC10" s="40">
        <v>306460</v>
      </c>
      <c r="BD10" s="41">
        <v>309669</v>
      </c>
      <c r="BE10" s="107">
        <v>297806</v>
      </c>
      <c r="BF10" s="108">
        <v>302500</v>
      </c>
      <c r="BG10" s="109">
        <v>305752</v>
      </c>
      <c r="BH10" s="109">
        <v>310444</v>
      </c>
      <c r="BI10" s="110">
        <v>313695</v>
      </c>
      <c r="BJ10" s="107">
        <v>297806</v>
      </c>
      <c r="BK10" s="108">
        <v>302500</v>
      </c>
      <c r="BL10" s="109">
        <v>305752</v>
      </c>
      <c r="BM10" s="109">
        <v>310444</v>
      </c>
      <c r="BN10" s="110">
        <v>313695</v>
      </c>
      <c r="BO10" s="38">
        <v>297806</v>
      </c>
      <c r="BP10" s="39">
        <v>302500</v>
      </c>
      <c r="BQ10" s="40">
        <v>305752</v>
      </c>
      <c r="BR10" s="40">
        <v>310444</v>
      </c>
      <c r="BS10" s="41">
        <v>313695</v>
      </c>
      <c r="BT10" s="38">
        <v>298693</v>
      </c>
      <c r="BU10" s="39">
        <v>303401</v>
      </c>
      <c r="BV10" s="40">
        <v>306663</v>
      </c>
      <c r="BW10" s="40">
        <v>311369</v>
      </c>
      <c r="BX10" s="41">
        <v>314629</v>
      </c>
      <c r="BY10" s="38">
        <v>300874</v>
      </c>
      <c r="BZ10" s="39">
        <v>305616</v>
      </c>
      <c r="CA10" s="40">
        <v>308902</v>
      </c>
      <c r="CB10" s="40">
        <v>313642</v>
      </c>
      <c r="CC10" s="41">
        <v>316927</v>
      </c>
      <c r="CD10" s="38">
        <v>308095</v>
      </c>
      <c r="CE10" s="39">
        <v>312951</v>
      </c>
      <c r="CF10" s="40">
        <v>316316</v>
      </c>
      <c r="CG10" s="40">
        <v>321170</v>
      </c>
      <c r="CH10" s="41">
        <v>324533</v>
      </c>
    </row>
    <row r="11" spans="1:89" x14ac:dyDescent="0.2">
      <c r="A11" s="33">
        <v>16</v>
      </c>
      <c r="B11" s="34">
        <v>266744</v>
      </c>
      <c r="C11" s="35">
        <v>270997</v>
      </c>
      <c r="D11" s="36">
        <v>273942</v>
      </c>
      <c r="E11" s="36">
        <v>278194</v>
      </c>
      <c r="F11" s="37">
        <v>281142</v>
      </c>
      <c r="G11" s="34">
        <v>267761</v>
      </c>
      <c r="H11" s="35">
        <v>272030</v>
      </c>
      <c r="I11" s="36">
        <v>274986</v>
      </c>
      <c r="J11" s="36">
        <v>279255</v>
      </c>
      <c r="K11" s="37">
        <v>282214</v>
      </c>
      <c r="L11" s="34">
        <v>269784</v>
      </c>
      <c r="M11" s="35">
        <v>274085</v>
      </c>
      <c r="N11" s="36">
        <v>277064</v>
      </c>
      <c r="O11" s="36">
        <v>281365</v>
      </c>
      <c r="P11" s="37">
        <v>284346</v>
      </c>
      <c r="Q11" s="34">
        <v>272482</v>
      </c>
      <c r="R11" s="35">
        <v>276826</v>
      </c>
      <c r="S11" s="36">
        <v>279834</v>
      </c>
      <c r="T11" s="36">
        <v>284179</v>
      </c>
      <c r="U11" s="37">
        <v>287190</v>
      </c>
      <c r="V11" s="34">
        <v>275152</v>
      </c>
      <c r="W11" s="35">
        <v>279539</v>
      </c>
      <c r="X11" s="36">
        <v>282577</v>
      </c>
      <c r="Y11" s="36">
        <v>286963</v>
      </c>
      <c r="Z11" s="37">
        <v>290004</v>
      </c>
      <c r="AA11" s="34">
        <v>276103</v>
      </c>
      <c r="AB11" s="35">
        <v>280490</v>
      </c>
      <c r="AC11" s="36">
        <v>283528</v>
      </c>
      <c r="AD11" s="36">
        <v>287914</v>
      </c>
      <c r="AE11" s="37">
        <v>290955</v>
      </c>
      <c r="AF11" s="34">
        <v>283131</v>
      </c>
      <c r="AG11" s="35">
        <v>287629</v>
      </c>
      <c r="AH11" s="36">
        <v>290745</v>
      </c>
      <c r="AI11" s="36">
        <v>295243</v>
      </c>
      <c r="AJ11" s="37">
        <v>298361</v>
      </c>
      <c r="AK11" s="34">
        <v>283131</v>
      </c>
      <c r="AL11" s="35">
        <v>287629</v>
      </c>
      <c r="AM11" s="36">
        <v>290745</v>
      </c>
      <c r="AN11" s="36">
        <v>295243</v>
      </c>
      <c r="AO11" s="37">
        <v>298361</v>
      </c>
      <c r="AP11" s="34">
        <v>283944</v>
      </c>
      <c r="AQ11" s="35">
        <v>288455</v>
      </c>
      <c r="AR11" s="36">
        <v>291579</v>
      </c>
      <c r="AS11" s="36">
        <v>296091</v>
      </c>
      <c r="AT11" s="37">
        <v>299218</v>
      </c>
      <c r="AU11" s="34">
        <v>287481</v>
      </c>
      <c r="AV11" s="35">
        <v>292049</v>
      </c>
      <c r="AW11" s="36">
        <v>295211</v>
      </c>
      <c r="AX11" s="36">
        <v>299779</v>
      </c>
      <c r="AY11" s="37">
        <v>302945</v>
      </c>
      <c r="AZ11" s="34">
        <v>298980</v>
      </c>
      <c r="BA11" s="35">
        <v>303730</v>
      </c>
      <c r="BB11" s="36">
        <v>307020</v>
      </c>
      <c r="BC11" s="36">
        <v>311770</v>
      </c>
      <c r="BD11" s="37">
        <v>315063</v>
      </c>
      <c r="BE11" s="103">
        <v>302867</v>
      </c>
      <c r="BF11" s="104">
        <v>307679</v>
      </c>
      <c r="BG11" s="105">
        <v>311011</v>
      </c>
      <c r="BH11" s="105">
        <v>315823</v>
      </c>
      <c r="BI11" s="106">
        <v>319159</v>
      </c>
      <c r="BJ11" s="103">
        <v>302867</v>
      </c>
      <c r="BK11" s="104">
        <v>307679</v>
      </c>
      <c r="BL11" s="105">
        <v>311011</v>
      </c>
      <c r="BM11" s="105">
        <v>315823</v>
      </c>
      <c r="BN11" s="106">
        <v>319159</v>
      </c>
      <c r="BO11" s="34">
        <v>302867</v>
      </c>
      <c r="BP11" s="35">
        <v>307679</v>
      </c>
      <c r="BQ11" s="36">
        <v>311011</v>
      </c>
      <c r="BR11" s="36">
        <v>315823</v>
      </c>
      <c r="BS11" s="37">
        <v>319159</v>
      </c>
      <c r="BT11" s="34">
        <v>303770</v>
      </c>
      <c r="BU11" s="35">
        <v>308596</v>
      </c>
      <c r="BV11" s="36">
        <v>311938</v>
      </c>
      <c r="BW11" s="36">
        <v>316765</v>
      </c>
      <c r="BX11" s="37">
        <v>320110</v>
      </c>
      <c r="BY11" s="34">
        <v>305988</v>
      </c>
      <c r="BZ11" s="35">
        <v>310850</v>
      </c>
      <c r="CA11" s="36">
        <v>314216</v>
      </c>
      <c r="CB11" s="36">
        <v>319078</v>
      </c>
      <c r="CC11" s="37">
        <v>322448</v>
      </c>
      <c r="CD11" s="34">
        <v>313332</v>
      </c>
      <c r="CE11" s="35">
        <v>318310</v>
      </c>
      <c r="CF11" s="36">
        <v>321758</v>
      </c>
      <c r="CG11" s="36">
        <v>326736</v>
      </c>
      <c r="CH11" s="37">
        <v>330187</v>
      </c>
    </row>
    <row r="12" spans="1:89" x14ac:dyDescent="0.2">
      <c r="A12" s="33">
        <v>17</v>
      </c>
      <c r="B12" s="34">
        <v>270460</v>
      </c>
      <c r="C12" s="35">
        <v>274841</v>
      </c>
      <c r="D12" s="36">
        <v>277875</v>
      </c>
      <c r="E12" s="36">
        <v>282258</v>
      </c>
      <c r="F12" s="37">
        <v>285290</v>
      </c>
      <c r="G12" s="34">
        <v>271491</v>
      </c>
      <c r="H12" s="35">
        <v>275889</v>
      </c>
      <c r="I12" s="36">
        <v>278934</v>
      </c>
      <c r="J12" s="36">
        <v>283334</v>
      </c>
      <c r="K12" s="37">
        <v>286378</v>
      </c>
      <c r="L12" s="34">
        <v>273543</v>
      </c>
      <c r="M12" s="35">
        <v>277974</v>
      </c>
      <c r="N12" s="36">
        <v>281043</v>
      </c>
      <c r="O12" s="36">
        <v>285475</v>
      </c>
      <c r="P12" s="37">
        <v>288542</v>
      </c>
      <c r="Q12" s="34">
        <v>276278</v>
      </c>
      <c r="R12" s="35">
        <v>280754</v>
      </c>
      <c r="S12" s="36">
        <v>283853</v>
      </c>
      <c r="T12" s="36">
        <v>288330</v>
      </c>
      <c r="U12" s="37">
        <v>291427</v>
      </c>
      <c r="V12" s="34">
        <v>278985</v>
      </c>
      <c r="W12" s="35">
        <v>283504</v>
      </c>
      <c r="X12" s="36">
        <v>286634</v>
      </c>
      <c r="Y12" s="36">
        <v>291155</v>
      </c>
      <c r="Z12" s="37">
        <v>294283</v>
      </c>
      <c r="AA12" s="34">
        <v>279937</v>
      </c>
      <c r="AB12" s="35">
        <v>284456</v>
      </c>
      <c r="AC12" s="36">
        <v>287586</v>
      </c>
      <c r="AD12" s="36">
        <v>292107</v>
      </c>
      <c r="AE12" s="37">
        <v>295235</v>
      </c>
      <c r="AF12" s="34">
        <v>287062</v>
      </c>
      <c r="AG12" s="35">
        <v>291696</v>
      </c>
      <c r="AH12" s="36">
        <v>294906</v>
      </c>
      <c r="AI12" s="36">
        <v>299542</v>
      </c>
      <c r="AJ12" s="37">
        <v>302749</v>
      </c>
      <c r="AK12" s="34">
        <v>287062</v>
      </c>
      <c r="AL12" s="35">
        <v>291696</v>
      </c>
      <c r="AM12" s="36">
        <v>294906</v>
      </c>
      <c r="AN12" s="36">
        <v>299542</v>
      </c>
      <c r="AO12" s="37">
        <v>302749</v>
      </c>
      <c r="AP12" s="34">
        <v>287886</v>
      </c>
      <c r="AQ12" s="35">
        <v>292534</v>
      </c>
      <c r="AR12" s="36">
        <v>295752</v>
      </c>
      <c r="AS12" s="36">
        <v>300401</v>
      </c>
      <c r="AT12" s="37">
        <v>303618</v>
      </c>
      <c r="AU12" s="34">
        <v>291472</v>
      </c>
      <c r="AV12" s="35">
        <v>296178</v>
      </c>
      <c r="AW12" s="36">
        <v>299436</v>
      </c>
      <c r="AX12" s="36">
        <v>304143</v>
      </c>
      <c r="AY12" s="37">
        <v>307400</v>
      </c>
      <c r="AZ12" s="34">
        <v>303131</v>
      </c>
      <c r="BA12" s="35">
        <v>308025</v>
      </c>
      <c r="BB12" s="36">
        <v>311414</v>
      </c>
      <c r="BC12" s="36">
        <v>316309</v>
      </c>
      <c r="BD12" s="37">
        <v>319696</v>
      </c>
      <c r="BE12" s="103">
        <v>307072</v>
      </c>
      <c r="BF12" s="104">
        <v>312029</v>
      </c>
      <c r="BG12" s="105">
        <v>315462</v>
      </c>
      <c r="BH12" s="105">
        <v>320421</v>
      </c>
      <c r="BI12" s="106">
        <v>323853</v>
      </c>
      <c r="BJ12" s="103">
        <v>307072</v>
      </c>
      <c r="BK12" s="104">
        <v>312029</v>
      </c>
      <c r="BL12" s="105">
        <v>315462</v>
      </c>
      <c r="BM12" s="105">
        <v>320421</v>
      </c>
      <c r="BN12" s="106">
        <v>323853</v>
      </c>
      <c r="BO12" s="34">
        <v>307072</v>
      </c>
      <c r="BP12" s="35">
        <v>312029</v>
      </c>
      <c r="BQ12" s="36">
        <v>315462</v>
      </c>
      <c r="BR12" s="36">
        <v>320421</v>
      </c>
      <c r="BS12" s="37">
        <v>323853</v>
      </c>
      <c r="BT12" s="34">
        <v>307987</v>
      </c>
      <c r="BU12" s="35">
        <v>312959</v>
      </c>
      <c r="BV12" s="36">
        <v>316402</v>
      </c>
      <c r="BW12" s="36">
        <v>321376</v>
      </c>
      <c r="BX12" s="37">
        <v>324818</v>
      </c>
      <c r="BY12" s="34">
        <v>310236</v>
      </c>
      <c r="BZ12" s="35">
        <v>315245</v>
      </c>
      <c r="CA12" s="36">
        <v>318713</v>
      </c>
      <c r="CB12" s="36">
        <v>323723</v>
      </c>
      <c r="CC12" s="37">
        <v>327190</v>
      </c>
      <c r="CD12" s="34">
        <v>317682</v>
      </c>
      <c r="CE12" s="35">
        <v>322811</v>
      </c>
      <c r="CF12" s="36">
        <v>326362</v>
      </c>
      <c r="CG12" s="36">
        <v>331493</v>
      </c>
      <c r="CH12" s="37">
        <v>335042</v>
      </c>
    </row>
    <row r="13" spans="1:89" x14ac:dyDescent="0.2">
      <c r="A13" s="33">
        <v>18</v>
      </c>
      <c r="B13" s="34">
        <v>275416</v>
      </c>
      <c r="C13" s="35">
        <v>279909</v>
      </c>
      <c r="D13" s="36">
        <v>283019</v>
      </c>
      <c r="E13" s="36">
        <v>287513</v>
      </c>
      <c r="F13" s="37">
        <v>290623</v>
      </c>
      <c r="G13" s="34">
        <v>276466</v>
      </c>
      <c r="H13" s="35">
        <v>280976</v>
      </c>
      <c r="I13" s="36">
        <v>284098</v>
      </c>
      <c r="J13" s="36">
        <v>288609</v>
      </c>
      <c r="K13" s="37">
        <v>291731</v>
      </c>
      <c r="L13" s="34">
        <v>278555</v>
      </c>
      <c r="M13" s="35">
        <v>283099</v>
      </c>
      <c r="N13" s="36">
        <v>286245</v>
      </c>
      <c r="O13" s="36">
        <v>290790</v>
      </c>
      <c r="P13" s="37">
        <v>293936</v>
      </c>
      <c r="Q13" s="34">
        <v>281341</v>
      </c>
      <c r="R13" s="35">
        <v>285931</v>
      </c>
      <c r="S13" s="36">
        <v>289108</v>
      </c>
      <c r="T13" s="36">
        <v>293699</v>
      </c>
      <c r="U13" s="37">
        <v>296876</v>
      </c>
      <c r="V13" s="34">
        <v>284098</v>
      </c>
      <c r="W13" s="35">
        <v>288733</v>
      </c>
      <c r="X13" s="36">
        <v>291941</v>
      </c>
      <c r="Y13" s="36">
        <v>296577</v>
      </c>
      <c r="Z13" s="37">
        <v>299785</v>
      </c>
      <c r="AA13" s="34">
        <v>285049</v>
      </c>
      <c r="AB13" s="35">
        <v>289684</v>
      </c>
      <c r="AC13" s="36">
        <v>292892</v>
      </c>
      <c r="AD13" s="36">
        <v>297528</v>
      </c>
      <c r="AE13" s="37">
        <v>300736</v>
      </c>
      <c r="AF13" s="34">
        <v>292305</v>
      </c>
      <c r="AG13" s="35">
        <v>297057</v>
      </c>
      <c r="AH13" s="36">
        <v>300347</v>
      </c>
      <c r="AI13" s="36">
        <v>305101</v>
      </c>
      <c r="AJ13" s="37">
        <v>308391</v>
      </c>
      <c r="AK13" s="34">
        <v>292305</v>
      </c>
      <c r="AL13" s="35">
        <v>297057</v>
      </c>
      <c r="AM13" s="36">
        <v>300347</v>
      </c>
      <c r="AN13" s="36">
        <v>305101</v>
      </c>
      <c r="AO13" s="37">
        <v>308391</v>
      </c>
      <c r="AP13" s="34">
        <v>293143</v>
      </c>
      <c r="AQ13" s="35">
        <v>297909</v>
      </c>
      <c r="AR13" s="36">
        <v>301208</v>
      </c>
      <c r="AS13" s="36">
        <v>305976</v>
      </c>
      <c r="AT13" s="37">
        <v>309275</v>
      </c>
      <c r="AU13" s="34">
        <v>296795</v>
      </c>
      <c r="AV13" s="35">
        <v>301620</v>
      </c>
      <c r="AW13" s="36">
        <v>304961</v>
      </c>
      <c r="AX13" s="36">
        <v>309788</v>
      </c>
      <c r="AY13" s="37">
        <v>313128</v>
      </c>
      <c r="AZ13" s="34">
        <v>308667</v>
      </c>
      <c r="BA13" s="35">
        <v>313686</v>
      </c>
      <c r="BB13" s="36">
        <v>317159</v>
      </c>
      <c r="BC13" s="36">
        <v>322180</v>
      </c>
      <c r="BD13" s="37">
        <v>325654</v>
      </c>
      <c r="BE13" s="103">
        <v>312680</v>
      </c>
      <c r="BF13" s="104">
        <v>317764</v>
      </c>
      <c r="BG13" s="105">
        <v>321283</v>
      </c>
      <c r="BH13" s="105">
        <v>326368</v>
      </c>
      <c r="BI13" s="106">
        <v>329887</v>
      </c>
      <c r="BJ13" s="103">
        <v>312680</v>
      </c>
      <c r="BK13" s="104">
        <v>317764</v>
      </c>
      <c r="BL13" s="105">
        <v>321283</v>
      </c>
      <c r="BM13" s="105">
        <v>326368</v>
      </c>
      <c r="BN13" s="106">
        <v>329887</v>
      </c>
      <c r="BO13" s="34">
        <v>312680</v>
      </c>
      <c r="BP13" s="35">
        <v>317764</v>
      </c>
      <c r="BQ13" s="36">
        <v>321283</v>
      </c>
      <c r="BR13" s="36">
        <v>326368</v>
      </c>
      <c r="BS13" s="37">
        <v>329887</v>
      </c>
      <c r="BT13" s="34">
        <v>313611</v>
      </c>
      <c r="BU13" s="35">
        <v>318710</v>
      </c>
      <c r="BV13" s="36">
        <v>322240</v>
      </c>
      <c r="BW13" s="36">
        <v>327340</v>
      </c>
      <c r="BX13" s="37">
        <v>330870</v>
      </c>
      <c r="BY13" s="34">
        <v>315902</v>
      </c>
      <c r="BZ13" s="35">
        <v>321038</v>
      </c>
      <c r="CA13" s="36">
        <v>324594</v>
      </c>
      <c r="CB13" s="36">
        <v>329731</v>
      </c>
      <c r="CC13" s="37">
        <v>333287</v>
      </c>
      <c r="CD13" s="34">
        <v>323483</v>
      </c>
      <c r="CE13" s="35">
        <v>328742</v>
      </c>
      <c r="CF13" s="36">
        <v>332383</v>
      </c>
      <c r="CG13" s="36">
        <v>337644</v>
      </c>
      <c r="CH13" s="37">
        <v>341285</v>
      </c>
    </row>
    <row r="14" spans="1:89" x14ac:dyDescent="0.2">
      <c r="A14" s="33">
        <v>19</v>
      </c>
      <c r="B14" s="34">
        <v>279126</v>
      </c>
      <c r="C14" s="35">
        <v>283733</v>
      </c>
      <c r="D14" s="36">
        <v>286924</v>
      </c>
      <c r="E14" s="36">
        <v>291531</v>
      </c>
      <c r="F14" s="37">
        <v>294722</v>
      </c>
      <c r="G14" s="34">
        <v>280191</v>
      </c>
      <c r="H14" s="35">
        <v>284816</v>
      </c>
      <c r="I14" s="36">
        <v>288019</v>
      </c>
      <c r="J14" s="36">
        <v>292644</v>
      </c>
      <c r="K14" s="37">
        <v>295846</v>
      </c>
      <c r="L14" s="34">
        <v>282308</v>
      </c>
      <c r="M14" s="35">
        <v>286968</v>
      </c>
      <c r="N14" s="36">
        <v>290195</v>
      </c>
      <c r="O14" s="36">
        <v>294855</v>
      </c>
      <c r="P14" s="37">
        <v>298082</v>
      </c>
      <c r="Q14" s="34">
        <v>285131</v>
      </c>
      <c r="R14" s="35">
        <v>289837</v>
      </c>
      <c r="S14" s="36">
        <v>293097</v>
      </c>
      <c r="T14" s="36">
        <v>297803</v>
      </c>
      <c r="U14" s="37">
        <v>301062</v>
      </c>
      <c r="V14" s="34">
        <v>287925</v>
      </c>
      <c r="W14" s="35">
        <v>292678</v>
      </c>
      <c r="X14" s="36">
        <v>295969</v>
      </c>
      <c r="Y14" s="36">
        <v>300721</v>
      </c>
      <c r="Z14" s="37">
        <v>304012</v>
      </c>
      <c r="AA14" s="34">
        <v>288876</v>
      </c>
      <c r="AB14" s="35">
        <v>293629</v>
      </c>
      <c r="AC14" s="36">
        <v>296920</v>
      </c>
      <c r="AD14" s="36">
        <v>301672</v>
      </c>
      <c r="AE14" s="37">
        <v>304963</v>
      </c>
      <c r="AF14" s="34">
        <v>296229</v>
      </c>
      <c r="AG14" s="35">
        <v>301102</v>
      </c>
      <c r="AH14" s="36">
        <v>304477</v>
      </c>
      <c r="AI14" s="36">
        <v>309351</v>
      </c>
      <c r="AJ14" s="37">
        <v>312726</v>
      </c>
      <c r="AK14" s="34">
        <v>296229</v>
      </c>
      <c r="AL14" s="35">
        <v>301102</v>
      </c>
      <c r="AM14" s="36">
        <v>304477</v>
      </c>
      <c r="AN14" s="36">
        <v>309351</v>
      </c>
      <c r="AO14" s="37">
        <v>312726</v>
      </c>
      <c r="AP14" s="34">
        <v>297079</v>
      </c>
      <c r="AQ14" s="35">
        <v>301966</v>
      </c>
      <c r="AR14" s="36">
        <v>305351</v>
      </c>
      <c r="AS14" s="36">
        <v>310239</v>
      </c>
      <c r="AT14" s="37">
        <v>313623</v>
      </c>
      <c r="AU14" s="34">
        <v>300780</v>
      </c>
      <c r="AV14" s="35">
        <v>305728</v>
      </c>
      <c r="AW14" s="36">
        <v>309155</v>
      </c>
      <c r="AX14" s="36">
        <v>314104</v>
      </c>
      <c r="AY14" s="37">
        <v>317530</v>
      </c>
      <c r="AZ14" s="34">
        <v>312812</v>
      </c>
      <c r="BA14" s="35">
        <v>317958</v>
      </c>
      <c r="BB14" s="36">
        <v>321522</v>
      </c>
      <c r="BC14" s="36">
        <v>326668</v>
      </c>
      <c r="BD14" s="37">
        <v>330232</v>
      </c>
      <c r="BE14" s="103">
        <v>316878</v>
      </c>
      <c r="BF14" s="104">
        <v>322091</v>
      </c>
      <c r="BG14" s="105">
        <v>325701</v>
      </c>
      <c r="BH14" s="105">
        <v>330915</v>
      </c>
      <c r="BI14" s="106">
        <v>334525</v>
      </c>
      <c r="BJ14" s="103">
        <v>316878</v>
      </c>
      <c r="BK14" s="104">
        <v>322091</v>
      </c>
      <c r="BL14" s="105">
        <v>325701</v>
      </c>
      <c r="BM14" s="105">
        <v>330915</v>
      </c>
      <c r="BN14" s="106">
        <v>334525</v>
      </c>
      <c r="BO14" s="34">
        <v>316878</v>
      </c>
      <c r="BP14" s="35">
        <v>322091</v>
      </c>
      <c r="BQ14" s="36">
        <v>325701</v>
      </c>
      <c r="BR14" s="36">
        <v>330915</v>
      </c>
      <c r="BS14" s="37">
        <v>334525</v>
      </c>
      <c r="BT14" s="34">
        <v>317822</v>
      </c>
      <c r="BU14" s="35">
        <v>323051</v>
      </c>
      <c r="BV14" s="36">
        <v>326672</v>
      </c>
      <c r="BW14" s="36">
        <v>331900</v>
      </c>
      <c r="BX14" s="37">
        <v>335521</v>
      </c>
      <c r="BY14" s="34">
        <v>320143</v>
      </c>
      <c r="BZ14" s="35">
        <v>325410</v>
      </c>
      <c r="CA14" s="36">
        <v>329057</v>
      </c>
      <c r="CB14" s="36">
        <v>334324</v>
      </c>
      <c r="CC14" s="37">
        <v>337972</v>
      </c>
      <c r="CD14" s="34">
        <v>327827</v>
      </c>
      <c r="CE14" s="35">
        <v>333220</v>
      </c>
      <c r="CF14" s="36">
        <v>336955</v>
      </c>
      <c r="CG14" s="36">
        <v>342349</v>
      </c>
      <c r="CH14" s="37">
        <v>346084</v>
      </c>
    </row>
    <row r="15" spans="1:89" x14ac:dyDescent="0.2">
      <c r="A15" s="33">
        <v>20</v>
      </c>
      <c r="B15" s="38">
        <v>282438</v>
      </c>
      <c r="C15" s="39">
        <v>287163</v>
      </c>
      <c r="D15" s="40">
        <v>290434</v>
      </c>
      <c r="E15" s="40">
        <v>295160</v>
      </c>
      <c r="F15" s="41">
        <v>298429</v>
      </c>
      <c r="G15" s="38">
        <v>283516</v>
      </c>
      <c r="H15" s="39">
        <v>288259</v>
      </c>
      <c r="I15" s="40">
        <v>291542</v>
      </c>
      <c r="J15" s="40">
        <v>296286</v>
      </c>
      <c r="K15" s="41">
        <v>299568</v>
      </c>
      <c r="L15" s="38">
        <v>285658</v>
      </c>
      <c r="M15" s="39">
        <v>290436</v>
      </c>
      <c r="N15" s="40">
        <v>293745</v>
      </c>
      <c r="O15" s="40">
        <v>298525</v>
      </c>
      <c r="P15" s="41">
        <v>301832</v>
      </c>
      <c r="Q15" s="38">
        <v>288514</v>
      </c>
      <c r="R15" s="39">
        <v>293340</v>
      </c>
      <c r="S15" s="40">
        <v>296682</v>
      </c>
      <c r="T15" s="40">
        <v>301509</v>
      </c>
      <c r="U15" s="41">
        <v>304849</v>
      </c>
      <c r="V15" s="38">
        <v>291341</v>
      </c>
      <c r="W15" s="39">
        <v>296214</v>
      </c>
      <c r="X15" s="40">
        <v>299589</v>
      </c>
      <c r="Y15" s="40">
        <v>304464</v>
      </c>
      <c r="Z15" s="41">
        <v>307836</v>
      </c>
      <c r="AA15" s="38">
        <v>292293</v>
      </c>
      <c r="AB15" s="39">
        <v>297166</v>
      </c>
      <c r="AC15" s="40">
        <v>300541</v>
      </c>
      <c r="AD15" s="40">
        <v>305416</v>
      </c>
      <c r="AE15" s="41">
        <v>308788</v>
      </c>
      <c r="AF15" s="38">
        <v>299733</v>
      </c>
      <c r="AG15" s="39">
        <v>304730</v>
      </c>
      <c r="AH15" s="40">
        <v>308191</v>
      </c>
      <c r="AI15" s="40">
        <v>313190</v>
      </c>
      <c r="AJ15" s="41">
        <v>316648</v>
      </c>
      <c r="AK15" s="38">
        <v>299733</v>
      </c>
      <c r="AL15" s="39">
        <v>304730</v>
      </c>
      <c r="AM15" s="40">
        <v>308191</v>
      </c>
      <c r="AN15" s="40">
        <v>313190</v>
      </c>
      <c r="AO15" s="41">
        <v>316648</v>
      </c>
      <c r="AP15" s="38">
        <v>300593</v>
      </c>
      <c r="AQ15" s="39">
        <v>305605</v>
      </c>
      <c r="AR15" s="40">
        <v>309075</v>
      </c>
      <c r="AS15" s="40">
        <v>314088</v>
      </c>
      <c r="AT15" s="41">
        <v>317557</v>
      </c>
      <c r="AU15" s="38">
        <v>304338</v>
      </c>
      <c r="AV15" s="39">
        <v>309412</v>
      </c>
      <c r="AW15" s="40">
        <v>312926</v>
      </c>
      <c r="AX15" s="40">
        <v>318001</v>
      </c>
      <c r="AY15" s="41">
        <v>321513</v>
      </c>
      <c r="AZ15" s="38">
        <v>316511</v>
      </c>
      <c r="BA15" s="39">
        <v>321788</v>
      </c>
      <c r="BB15" s="40">
        <v>325442</v>
      </c>
      <c r="BC15" s="40">
        <v>330721</v>
      </c>
      <c r="BD15" s="41">
        <v>334373</v>
      </c>
      <c r="BE15" s="107">
        <v>320626</v>
      </c>
      <c r="BF15" s="108">
        <v>325972</v>
      </c>
      <c r="BG15" s="109">
        <v>329673</v>
      </c>
      <c r="BH15" s="109">
        <v>335021</v>
      </c>
      <c r="BI15" s="110">
        <v>338720</v>
      </c>
      <c r="BJ15" s="107">
        <v>320626</v>
      </c>
      <c r="BK15" s="108">
        <v>325972</v>
      </c>
      <c r="BL15" s="109">
        <v>329673</v>
      </c>
      <c r="BM15" s="109">
        <v>335021</v>
      </c>
      <c r="BN15" s="110">
        <v>338720</v>
      </c>
      <c r="BO15" s="38">
        <v>320626</v>
      </c>
      <c r="BP15" s="39">
        <v>325972</v>
      </c>
      <c r="BQ15" s="40">
        <v>329673</v>
      </c>
      <c r="BR15" s="40">
        <v>335021</v>
      </c>
      <c r="BS15" s="41">
        <v>338720</v>
      </c>
      <c r="BT15" s="38">
        <v>321581</v>
      </c>
      <c r="BU15" s="39">
        <v>326943</v>
      </c>
      <c r="BV15" s="40">
        <v>330655</v>
      </c>
      <c r="BW15" s="40">
        <v>336019</v>
      </c>
      <c r="BX15" s="41">
        <v>339729</v>
      </c>
      <c r="BY15" s="38">
        <v>323930</v>
      </c>
      <c r="BZ15" s="39">
        <v>329331</v>
      </c>
      <c r="CA15" s="40">
        <v>333070</v>
      </c>
      <c r="CB15" s="40">
        <v>338473</v>
      </c>
      <c r="CC15" s="41">
        <v>342211</v>
      </c>
      <c r="CD15" s="38">
        <v>331704</v>
      </c>
      <c r="CE15" s="39">
        <v>337235</v>
      </c>
      <c r="CF15" s="40">
        <v>341064</v>
      </c>
      <c r="CG15" s="40">
        <v>346596</v>
      </c>
      <c r="CH15" s="41">
        <v>350424</v>
      </c>
    </row>
    <row r="16" spans="1:89" x14ac:dyDescent="0.2">
      <c r="A16" s="33">
        <v>21</v>
      </c>
      <c r="B16" s="34">
        <v>287123</v>
      </c>
      <c r="C16" s="35">
        <v>291969</v>
      </c>
      <c r="D16" s="36">
        <v>295323</v>
      </c>
      <c r="E16" s="36">
        <v>300169</v>
      </c>
      <c r="F16" s="37">
        <v>303524</v>
      </c>
      <c r="G16" s="34">
        <v>288218</v>
      </c>
      <c r="H16" s="35">
        <v>293082</v>
      </c>
      <c r="I16" s="36">
        <v>296450</v>
      </c>
      <c r="J16" s="36">
        <v>301314</v>
      </c>
      <c r="K16" s="37">
        <v>304681</v>
      </c>
      <c r="L16" s="34">
        <v>290396</v>
      </c>
      <c r="M16" s="35">
        <v>295297</v>
      </c>
      <c r="N16" s="36">
        <v>298690</v>
      </c>
      <c r="O16" s="36">
        <v>303591</v>
      </c>
      <c r="P16" s="37">
        <v>306984</v>
      </c>
      <c r="Q16" s="34">
        <v>293300</v>
      </c>
      <c r="R16" s="35">
        <v>298250</v>
      </c>
      <c r="S16" s="36">
        <v>301677</v>
      </c>
      <c r="T16" s="36">
        <v>306627</v>
      </c>
      <c r="U16" s="37">
        <v>310054</v>
      </c>
      <c r="V16" s="34">
        <v>296174</v>
      </c>
      <c r="W16" s="35">
        <v>301173</v>
      </c>
      <c r="X16" s="36">
        <v>304633</v>
      </c>
      <c r="Y16" s="36">
        <v>309632</v>
      </c>
      <c r="Z16" s="37">
        <v>313092</v>
      </c>
      <c r="AA16" s="34">
        <v>297125</v>
      </c>
      <c r="AB16" s="35">
        <v>302124</v>
      </c>
      <c r="AC16" s="36">
        <v>305584</v>
      </c>
      <c r="AD16" s="36">
        <v>310583</v>
      </c>
      <c r="AE16" s="37">
        <v>314043</v>
      </c>
      <c r="AF16" s="34">
        <v>304689</v>
      </c>
      <c r="AG16" s="35">
        <v>309815</v>
      </c>
      <c r="AH16" s="36">
        <v>313363</v>
      </c>
      <c r="AI16" s="36">
        <v>318489</v>
      </c>
      <c r="AJ16" s="37">
        <v>322038</v>
      </c>
      <c r="AK16" s="34">
        <v>304689</v>
      </c>
      <c r="AL16" s="35">
        <v>309815</v>
      </c>
      <c r="AM16" s="36">
        <v>313363</v>
      </c>
      <c r="AN16" s="36">
        <v>318489</v>
      </c>
      <c r="AO16" s="37">
        <v>322038</v>
      </c>
      <c r="AP16" s="34">
        <v>305563</v>
      </c>
      <c r="AQ16" s="35">
        <v>310704</v>
      </c>
      <c r="AR16" s="36">
        <v>314262</v>
      </c>
      <c r="AS16" s="36">
        <v>319403</v>
      </c>
      <c r="AT16" s="37">
        <v>322961</v>
      </c>
      <c r="AU16" s="34">
        <v>309370</v>
      </c>
      <c r="AV16" s="35">
        <v>314575</v>
      </c>
      <c r="AW16" s="36">
        <v>318178</v>
      </c>
      <c r="AX16" s="36">
        <v>323382</v>
      </c>
      <c r="AY16" s="37">
        <v>326985</v>
      </c>
      <c r="AZ16" s="34">
        <v>321744</v>
      </c>
      <c r="BA16" s="35">
        <v>327157</v>
      </c>
      <c r="BB16" s="36">
        <v>330904</v>
      </c>
      <c r="BC16" s="36">
        <v>336317</v>
      </c>
      <c r="BD16" s="37">
        <v>340064</v>
      </c>
      <c r="BE16" s="103">
        <v>325927</v>
      </c>
      <c r="BF16" s="104">
        <v>331410</v>
      </c>
      <c r="BG16" s="105">
        <v>335206</v>
      </c>
      <c r="BH16" s="105">
        <v>340689</v>
      </c>
      <c r="BI16" s="106">
        <v>344485</v>
      </c>
      <c r="BJ16" s="103">
        <v>325927</v>
      </c>
      <c r="BK16" s="104">
        <v>331410</v>
      </c>
      <c r="BL16" s="105">
        <v>335206</v>
      </c>
      <c r="BM16" s="105">
        <v>340689</v>
      </c>
      <c r="BN16" s="106">
        <v>344485</v>
      </c>
      <c r="BO16" s="34">
        <v>325927</v>
      </c>
      <c r="BP16" s="35">
        <v>331410</v>
      </c>
      <c r="BQ16" s="36">
        <v>335206</v>
      </c>
      <c r="BR16" s="36">
        <v>340689</v>
      </c>
      <c r="BS16" s="37">
        <v>344485</v>
      </c>
      <c r="BT16" s="34">
        <v>326898</v>
      </c>
      <c r="BU16" s="35">
        <v>332398</v>
      </c>
      <c r="BV16" s="36">
        <v>336205</v>
      </c>
      <c r="BW16" s="36">
        <v>341704</v>
      </c>
      <c r="BX16" s="37">
        <v>345511</v>
      </c>
      <c r="BY16" s="34">
        <v>329285</v>
      </c>
      <c r="BZ16" s="35">
        <v>334825</v>
      </c>
      <c r="CA16" s="36">
        <v>338660</v>
      </c>
      <c r="CB16" s="36">
        <v>344199</v>
      </c>
      <c r="CC16" s="37">
        <v>348034</v>
      </c>
      <c r="CD16" s="34">
        <v>337188</v>
      </c>
      <c r="CE16" s="35">
        <v>342861</v>
      </c>
      <c r="CF16" s="36">
        <v>346788</v>
      </c>
      <c r="CG16" s="36">
        <v>352460</v>
      </c>
      <c r="CH16" s="37">
        <v>356387</v>
      </c>
    </row>
    <row r="17" spans="1:86" x14ac:dyDescent="0.2">
      <c r="A17" s="33">
        <v>22</v>
      </c>
      <c r="B17" s="34">
        <v>291468</v>
      </c>
      <c r="C17" s="35">
        <v>296314</v>
      </c>
      <c r="D17" s="36">
        <v>299668</v>
      </c>
      <c r="E17" s="36">
        <v>304514</v>
      </c>
      <c r="F17" s="37">
        <v>307869</v>
      </c>
      <c r="G17" s="34">
        <v>292580</v>
      </c>
      <c r="H17" s="35">
        <v>297444</v>
      </c>
      <c r="I17" s="36">
        <v>300812</v>
      </c>
      <c r="J17" s="36">
        <v>305676</v>
      </c>
      <c r="K17" s="37">
        <v>309043</v>
      </c>
      <c r="L17" s="34">
        <v>294790</v>
      </c>
      <c r="M17" s="35">
        <v>299691</v>
      </c>
      <c r="N17" s="36">
        <v>303084</v>
      </c>
      <c r="O17" s="36">
        <v>307985</v>
      </c>
      <c r="P17" s="37">
        <v>311378</v>
      </c>
      <c r="Q17" s="34">
        <v>297738</v>
      </c>
      <c r="R17" s="35">
        <v>302688</v>
      </c>
      <c r="S17" s="36">
        <v>306115</v>
      </c>
      <c r="T17" s="36">
        <v>311065</v>
      </c>
      <c r="U17" s="37">
        <v>314492</v>
      </c>
      <c r="V17" s="34">
        <v>300656</v>
      </c>
      <c r="W17" s="35">
        <v>305655</v>
      </c>
      <c r="X17" s="36">
        <v>309115</v>
      </c>
      <c r="Y17" s="36">
        <v>314114</v>
      </c>
      <c r="Z17" s="37">
        <v>317574</v>
      </c>
      <c r="AA17" s="34">
        <v>300656</v>
      </c>
      <c r="AB17" s="35">
        <v>305655</v>
      </c>
      <c r="AC17" s="36">
        <v>309115</v>
      </c>
      <c r="AD17" s="36">
        <v>314114</v>
      </c>
      <c r="AE17" s="37">
        <v>317574</v>
      </c>
      <c r="AF17" s="34">
        <v>308309</v>
      </c>
      <c r="AG17" s="35">
        <v>313435</v>
      </c>
      <c r="AH17" s="36">
        <v>316983</v>
      </c>
      <c r="AI17" s="36">
        <v>322109</v>
      </c>
      <c r="AJ17" s="37">
        <v>325658</v>
      </c>
      <c r="AK17" s="34">
        <v>308309</v>
      </c>
      <c r="AL17" s="35">
        <v>313435</v>
      </c>
      <c r="AM17" s="36">
        <v>316983</v>
      </c>
      <c r="AN17" s="36">
        <v>322109</v>
      </c>
      <c r="AO17" s="37">
        <v>325658</v>
      </c>
      <c r="AP17" s="34">
        <v>309193</v>
      </c>
      <c r="AQ17" s="35">
        <v>314334</v>
      </c>
      <c r="AR17" s="36">
        <v>317892</v>
      </c>
      <c r="AS17" s="36">
        <v>323033</v>
      </c>
      <c r="AT17" s="37">
        <v>326591</v>
      </c>
      <c r="AU17" s="34">
        <v>313045</v>
      </c>
      <c r="AV17" s="35">
        <v>318250</v>
      </c>
      <c r="AW17" s="36">
        <v>321853</v>
      </c>
      <c r="AX17" s="36">
        <v>327057</v>
      </c>
      <c r="AY17" s="37">
        <v>330660</v>
      </c>
      <c r="AZ17" s="34">
        <v>325567</v>
      </c>
      <c r="BA17" s="35">
        <v>330980</v>
      </c>
      <c r="BB17" s="36">
        <v>334727</v>
      </c>
      <c r="BC17" s="36">
        <v>340140</v>
      </c>
      <c r="BD17" s="37">
        <v>343887</v>
      </c>
      <c r="BE17" s="103">
        <v>329799</v>
      </c>
      <c r="BF17" s="104">
        <v>335282</v>
      </c>
      <c r="BG17" s="105">
        <v>339078</v>
      </c>
      <c r="BH17" s="105">
        <v>344561</v>
      </c>
      <c r="BI17" s="106">
        <v>348357</v>
      </c>
      <c r="BJ17" s="103">
        <v>329799</v>
      </c>
      <c r="BK17" s="104">
        <v>335282</v>
      </c>
      <c r="BL17" s="105">
        <v>339078</v>
      </c>
      <c r="BM17" s="105">
        <v>344561</v>
      </c>
      <c r="BN17" s="106">
        <v>348357</v>
      </c>
      <c r="BO17" s="34">
        <v>329799</v>
      </c>
      <c r="BP17" s="35">
        <v>335282</v>
      </c>
      <c r="BQ17" s="36">
        <v>339078</v>
      </c>
      <c r="BR17" s="36">
        <v>344561</v>
      </c>
      <c r="BS17" s="37">
        <v>348357</v>
      </c>
      <c r="BT17" s="34">
        <v>330782</v>
      </c>
      <c r="BU17" s="35">
        <v>336282</v>
      </c>
      <c r="BV17" s="36">
        <v>340089</v>
      </c>
      <c r="BW17" s="36">
        <v>345588</v>
      </c>
      <c r="BX17" s="37">
        <v>349395</v>
      </c>
      <c r="BY17" s="34">
        <v>333198</v>
      </c>
      <c r="BZ17" s="35">
        <v>338738</v>
      </c>
      <c r="CA17" s="36">
        <v>342573</v>
      </c>
      <c r="CB17" s="36">
        <v>348112</v>
      </c>
      <c r="CC17" s="37">
        <v>351947</v>
      </c>
      <c r="CD17" s="34">
        <v>341194</v>
      </c>
      <c r="CE17" s="35">
        <v>346867</v>
      </c>
      <c r="CF17" s="36">
        <v>350794</v>
      </c>
      <c r="CG17" s="36">
        <v>356466</v>
      </c>
      <c r="CH17" s="37">
        <v>360393</v>
      </c>
    </row>
    <row r="18" spans="1:86" x14ac:dyDescent="0.2">
      <c r="A18" s="33">
        <v>23</v>
      </c>
      <c r="B18" s="34">
        <v>296116</v>
      </c>
      <c r="C18" s="35">
        <v>300831</v>
      </c>
      <c r="D18" s="36">
        <v>304092</v>
      </c>
      <c r="E18" s="36">
        <v>308805</v>
      </c>
      <c r="F18" s="37">
        <v>312068</v>
      </c>
      <c r="G18" s="34">
        <v>297246</v>
      </c>
      <c r="H18" s="35">
        <v>301979</v>
      </c>
      <c r="I18" s="36">
        <v>305252</v>
      </c>
      <c r="J18" s="36">
        <v>309983</v>
      </c>
      <c r="K18" s="37">
        <v>313259</v>
      </c>
      <c r="L18" s="34">
        <v>299492</v>
      </c>
      <c r="M18" s="35">
        <v>304260</v>
      </c>
      <c r="N18" s="36">
        <v>307559</v>
      </c>
      <c r="O18" s="36">
        <v>312326</v>
      </c>
      <c r="P18" s="37">
        <v>315626</v>
      </c>
      <c r="Q18" s="34">
        <v>302487</v>
      </c>
      <c r="R18" s="35">
        <v>307303</v>
      </c>
      <c r="S18" s="36">
        <v>310634</v>
      </c>
      <c r="T18" s="36">
        <v>315449</v>
      </c>
      <c r="U18" s="37">
        <v>318782</v>
      </c>
      <c r="V18" s="34">
        <v>305450</v>
      </c>
      <c r="W18" s="35">
        <v>310313</v>
      </c>
      <c r="X18" s="36">
        <v>313677</v>
      </c>
      <c r="Y18" s="36">
        <v>318539</v>
      </c>
      <c r="Z18" s="37">
        <v>321905</v>
      </c>
      <c r="AA18" s="34">
        <v>305450</v>
      </c>
      <c r="AB18" s="35">
        <v>310313</v>
      </c>
      <c r="AC18" s="36">
        <v>313677</v>
      </c>
      <c r="AD18" s="36">
        <v>318539</v>
      </c>
      <c r="AE18" s="37">
        <v>321905</v>
      </c>
      <c r="AF18" s="34">
        <v>313225</v>
      </c>
      <c r="AG18" s="35">
        <v>318212</v>
      </c>
      <c r="AH18" s="36">
        <v>321662</v>
      </c>
      <c r="AI18" s="36">
        <v>326647</v>
      </c>
      <c r="AJ18" s="37">
        <v>330098</v>
      </c>
      <c r="AK18" s="34">
        <v>313225</v>
      </c>
      <c r="AL18" s="35">
        <v>318212</v>
      </c>
      <c r="AM18" s="36">
        <v>321662</v>
      </c>
      <c r="AN18" s="36">
        <v>326647</v>
      </c>
      <c r="AO18" s="37">
        <v>330098</v>
      </c>
      <c r="AP18" s="34">
        <v>314124</v>
      </c>
      <c r="AQ18" s="35">
        <v>319125</v>
      </c>
      <c r="AR18" s="36">
        <v>322585</v>
      </c>
      <c r="AS18" s="36">
        <v>327585</v>
      </c>
      <c r="AT18" s="37">
        <v>331046</v>
      </c>
      <c r="AU18" s="34">
        <v>318038</v>
      </c>
      <c r="AV18" s="35">
        <v>323102</v>
      </c>
      <c r="AW18" s="36">
        <v>326604</v>
      </c>
      <c r="AX18" s="36">
        <v>331666</v>
      </c>
      <c r="AY18" s="37">
        <v>335171</v>
      </c>
      <c r="AZ18" s="34">
        <v>330759</v>
      </c>
      <c r="BA18" s="35">
        <v>336025</v>
      </c>
      <c r="BB18" s="36">
        <v>339668</v>
      </c>
      <c r="BC18" s="36">
        <v>344933</v>
      </c>
      <c r="BD18" s="37">
        <v>348577</v>
      </c>
      <c r="BE18" s="103">
        <v>335059</v>
      </c>
      <c r="BF18" s="104">
        <v>340394</v>
      </c>
      <c r="BG18" s="105">
        <v>344084</v>
      </c>
      <c r="BH18" s="105">
        <v>349417</v>
      </c>
      <c r="BI18" s="106">
        <v>353109</v>
      </c>
      <c r="BJ18" s="103">
        <v>335059</v>
      </c>
      <c r="BK18" s="104">
        <v>340394</v>
      </c>
      <c r="BL18" s="105">
        <v>344084</v>
      </c>
      <c r="BM18" s="105">
        <v>349417</v>
      </c>
      <c r="BN18" s="106">
        <v>353109</v>
      </c>
      <c r="BO18" s="34">
        <v>335059</v>
      </c>
      <c r="BP18" s="35">
        <v>340394</v>
      </c>
      <c r="BQ18" s="36">
        <v>344084</v>
      </c>
      <c r="BR18" s="36">
        <v>349417</v>
      </c>
      <c r="BS18" s="37">
        <v>353109</v>
      </c>
      <c r="BT18" s="34">
        <v>336057</v>
      </c>
      <c r="BU18" s="35">
        <v>341408</v>
      </c>
      <c r="BV18" s="36">
        <v>345109</v>
      </c>
      <c r="BW18" s="36">
        <v>350458</v>
      </c>
      <c r="BX18" s="37">
        <v>354160</v>
      </c>
      <c r="BY18" s="34">
        <v>338511</v>
      </c>
      <c r="BZ18" s="35">
        <v>343901</v>
      </c>
      <c r="CA18" s="36">
        <v>347629</v>
      </c>
      <c r="CB18" s="36">
        <v>353017</v>
      </c>
      <c r="CC18" s="37">
        <v>356747</v>
      </c>
      <c r="CD18" s="34">
        <v>346636</v>
      </c>
      <c r="CE18" s="35">
        <v>352155</v>
      </c>
      <c r="CF18" s="36">
        <v>355973</v>
      </c>
      <c r="CG18" s="36">
        <v>361490</v>
      </c>
      <c r="CH18" s="37">
        <v>365309</v>
      </c>
    </row>
    <row r="19" spans="1:86" x14ac:dyDescent="0.2">
      <c r="A19" s="33">
        <v>24</v>
      </c>
      <c r="B19" s="34">
        <v>300913</v>
      </c>
      <c r="C19" s="35">
        <v>305492</v>
      </c>
      <c r="D19" s="36">
        <v>308663</v>
      </c>
      <c r="E19" s="36">
        <v>313242</v>
      </c>
      <c r="F19" s="37">
        <v>316411</v>
      </c>
      <c r="G19" s="34">
        <v>302060</v>
      </c>
      <c r="H19" s="35">
        <v>306657</v>
      </c>
      <c r="I19" s="36">
        <v>309839</v>
      </c>
      <c r="J19" s="36">
        <v>314436</v>
      </c>
      <c r="K19" s="37">
        <v>317617</v>
      </c>
      <c r="L19" s="34">
        <v>304343</v>
      </c>
      <c r="M19" s="35">
        <v>308974</v>
      </c>
      <c r="N19" s="36">
        <v>312181</v>
      </c>
      <c r="O19" s="36">
        <v>316812</v>
      </c>
      <c r="P19" s="37">
        <v>320018</v>
      </c>
      <c r="Q19" s="34">
        <v>307386</v>
      </c>
      <c r="R19" s="35">
        <v>312064</v>
      </c>
      <c r="S19" s="36">
        <v>315303</v>
      </c>
      <c r="T19" s="36">
        <v>319980</v>
      </c>
      <c r="U19" s="37">
        <v>323218</v>
      </c>
      <c r="V19" s="34">
        <v>310398</v>
      </c>
      <c r="W19" s="35">
        <v>315121</v>
      </c>
      <c r="X19" s="36">
        <v>318392</v>
      </c>
      <c r="Y19" s="36">
        <v>323116</v>
      </c>
      <c r="Z19" s="37">
        <v>326385</v>
      </c>
      <c r="AA19" s="34">
        <v>310398</v>
      </c>
      <c r="AB19" s="35">
        <v>315121</v>
      </c>
      <c r="AC19" s="36">
        <v>318392</v>
      </c>
      <c r="AD19" s="36">
        <v>323116</v>
      </c>
      <c r="AE19" s="37">
        <v>326385</v>
      </c>
      <c r="AF19" s="34">
        <v>318299</v>
      </c>
      <c r="AG19" s="35">
        <v>323143</v>
      </c>
      <c r="AH19" s="36">
        <v>326497</v>
      </c>
      <c r="AI19" s="36">
        <v>331340</v>
      </c>
      <c r="AJ19" s="37">
        <v>334693</v>
      </c>
      <c r="AK19" s="34">
        <v>318299</v>
      </c>
      <c r="AL19" s="35">
        <v>323143</v>
      </c>
      <c r="AM19" s="36">
        <v>326497</v>
      </c>
      <c r="AN19" s="36">
        <v>331340</v>
      </c>
      <c r="AO19" s="37">
        <v>334693</v>
      </c>
      <c r="AP19" s="34">
        <v>319212</v>
      </c>
      <c r="AQ19" s="35">
        <v>324070</v>
      </c>
      <c r="AR19" s="36">
        <v>327433</v>
      </c>
      <c r="AS19" s="36">
        <v>332291</v>
      </c>
      <c r="AT19" s="37">
        <v>335653</v>
      </c>
      <c r="AU19" s="34">
        <v>323189</v>
      </c>
      <c r="AV19" s="35">
        <v>328107</v>
      </c>
      <c r="AW19" s="36">
        <v>331513</v>
      </c>
      <c r="AX19" s="36">
        <v>336431</v>
      </c>
      <c r="AY19" s="37">
        <v>339835</v>
      </c>
      <c r="AZ19" s="34">
        <v>336117</v>
      </c>
      <c r="BA19" s="35">
        <v>341232</v>
      </c>
      <c r="BB19" s="36">
        <v>344774</v>
      </c>
      <c r="BC19" s="36">
        <v>349888</v>
      </c>
      <c r="BD19" s="37">
        <v>353429</v>
      </c>
      <c r="BE19" s="103">
        <v>340486</v>
      </c>
      <c r="BF19" s="104">
        <v>345667</v>
      </c>
      <c r="BG19" s="105">
        <v>349255</v>
      </c>
      <c r="BH19" s="105">
        <v>354436</v>
      </c>
      <c r="BI19" s="106">
        <v>358023</v>
      </c>
      <c r="BJ19" s="103">
        <v>340486</v>
      </c>
      <c r="BK19" s="104">
        <v>345667</v>
      </c>
      <c r="BL19" s="105">
        <v>349255</v>
      </c>
      <c r="BM19" s="105">
        <v>354436</v>
      </c>
      <c r="BN19" s="106">
        <v>358023</v>
      </c>
      <c r="BO19" s="34">
        <v>340486</v>
      </c>
      <c r="BP19" s="35">
        <v>345667</v>
      </c>
      <c r="BQ19" s="36">
        <v>349255</v>
      </c>
      <c r="BR19" s="36">
        <v>354436</v>
      </c>
      <c r="BS19" s="37">
        <v>358023</v>
      </c>
      <c r="BT19" s="34">
        <v>341501</v>
      </c>
      <c r="BU19" s="35">
        <v>346698</v>
      </c>
      <c r="BV19" s="36">
        <v>350296</v>
      </c>
      <c r="BW19" s="36">
        <v>355493</v>
      </c>
      <c r="BX19" s="37">
        <v>359090</v>
      </c>
      <c r="BY19" s="34">
        <v>343995</v>
      </c>
      <c r="BZ19" s="35">
        <v>349230</v>
      </c>
      <c r="CA19" s="36">
        <v>352854</v>
      </c>
      <c r="CB19" s="36">
        <v>358089</v>
      </c>
      <c r="CC19" s="37">
        <v>361712</v>
      </c>
      <c r="CD19" s="34">
        <v>352251</v>
      </c>
      <c r="CE19" s="35">
        <v>357611</v>
      </c>
      <c r="CF19" s="36">
        <v>361323</v>
      </c>
      <c r="CG19" s="36">
        <v>366683</v>
      </c>
      <c r="CH19" s="37">
        <v>370394</v>
      </c>
    </row>
    <row r="20" spans="1:86" x14ac:dyDescent="0.2">
      <c r="A20" s="33">
        <v>25</v>
      </c>
      <c r="B20" s="38">
        <v>305810</v>
      </c>
      <c r="C20" s="39">
        <v>310246</v>
      </c>
      <c r="D20" s="40">
        <v>313317</v>
      </c>
      <c r="E20" s="40">
        <v>317755</v>
      </c>
      <c r="F20" s="41">
        <v>320825</v>
      </c>
      <c r="G20" s="38">
        <v>306976</v>
      </c>
      <c r="H20" s="39">
        <v>311429</v>
      </c>
      <c r="I20" s="40">
        <v>314512</v>
      </c>
      <c r="J20" s="40">
        <v>318966</v>
      </c>
      <c r="K20" s="41">
        <v>322049</v>
      </c>
      <c r="L20" s="38">
        <v>309295</v>
      </c>
      <c r="M20" s="39">
        <v>313782</v>
      </c>
      <c r="N20" s="40">
        <v>316888</v>
      </c>
      <c r="O20" s="40">
        <v>321376</v>
      </c>
      <c r="P20" s="41">
        <v>324482</v>
      </c>
      <c r="Q20" s="38">
        <v>312388</v>
      </c>
      <c r="R20" s="39">
        <v>316920</v>
      </c>
      <c r="S20" s="40">
        <v>320056</v>
      </c>
      <c r="T20" s="40">
        <v>324590</v>
      </c>
      <c r="U20" s="41">
        <v>327726</v>
      </c>
      <c r="V20" s="38">
        <v>315449</v>
      </c>
      <c r="W20" s="39">
        <v>320025</v>
      </c>
      <c r="X20" s="40">
        <v>323193</v>
      </c>
      <c r="Y20" s="40">
        <v>327770</v>
      </c>
      <c r="Z20" s="41">
        <v>330938</v>
      </c>
      <c r="AA20" s="38">
        <v>315449</v>
      </c>
      <c r="AB20" s="39">
        <v>320025</v>
      </c>
      <c r="AC20" s="40">
        <v>323193</v>
      </c>
      <c r="AD20" s="40">
        <v>327770</v>
      </c>
      <c r="AE20" s="41">
        <v>330938</v>
      </c>
      <c r="AF20" s="38">
        <v>323479</v>
      </c>
      <c r="AG20" s="39">
        <v>328172</v>
      </c>
      <c r="AH20" s="40">
        <v>331420</v>
      </c>
      <c r="AI20" s="40">
        <v>336114</v>
      </c>
      <c r="AJ20" s="41">
        <v>339362</v>
      </c>
      <c r="AK20" s="38">
        <v>323479</v>
      </c>
      <c r="AL20" s="39">
        <v>328172</v>
      </c>
      <c r="AM20" s="40">
        <v>331420</v>
      </c>
      <c r="AN20" s="40">
        <v>336114</v>
      </c>
      <c r="AO20" s="41">
        <v>339362</v>
      </c>
      <c r="AP20" s="38">
        <v>324407</v>
      </c>
      <c r="AQ20" s="39">
        <v>329113</v>
      </c>
      <c r="AR20" s="40">
        <v>332370</v>
      </c>
      <c r="AS20" s="40">
        <v>337078</v>
      </c>
      <c r="AT20" s="41">
        <v>340335</v>
      </c>
      <c r="AU20" s="38">
        <v>328448</v>
      </c>
      <c r="AV20" s="39">
        <v>333213</v>
      </c>
      <c r="AW20" s="40">
        <v>336511</v>
      </c>
      <c r="AX20" s="40">
        <v>341277</v>
      </c>
      <c r="AY20" s="41">
        <v>344575</v>
      </c>
      <c r="AZ20" s="38">
        <v>341586</v>
      </c>
      <c r="BA20" s="39">
        <v>346541</v>
      </c>
      <c r="BB20" s="40">
        <v>349971</v>
      </c>
      <c r="BC20" s="40">
        <v>354928</v>
      </c>
      <c r="BD20" s="41">
        <v>358358</v>
      </c>
      <c r="BE20" s="107">
        <v>346027</v>
      </c>
      <c r="BF20" s="108">
        <v>351047</v>
      </c>
      <c r="BG20" s="109">
        <v>354521</v>
      </c>
      <c r="BH20" s="109">
        <v>359543</v>
      </c>
      <c r="BI20" s="110">
        <v>363017</v>
      </c>
      <c r="BJ20" s="107">
        <v>346027</v>
      </c>
      <c r="BK20" s="108">
        <v>351047</v>
      </c>
      <c r="BL20" s="109">
        <v>354521</v>
      </c>
      <c r="BM20" s="109">
        <v>359543</v>
      </c>
      <c r="BN20" s="110">
        <v>363017</v>
      </c>
      <c r="BO20" s="38">
        <v>346027</v>
      </c>
      <c r="BP20" s="39">
        <v>351047</v>
      </c>
      <c r="BQ20" s="40">
        <v>354521</v>
      </c>
      <c r="BR20" s="40">
        <v>359543</v>
      </c>
      <c r="BS20" s="41">
        <v>363017</v>
      </c>
      <c r="BT20" s="38">
        <v>347058</v>
      </c>
      <c r="BU20" s="39">
        <v>352093</v>
      </c>
      <c r="BV20" s="40">
        <v>355578</v>
      </c>
      <c r="BW20" s="40">
        <v>360614</v>
      </c>
      <c r="BX20" s="41">
        <v>364099</v>
      </c>
      <c r="BY20" s="38">
        <v>349593</v>
      </c>
      <c r="BZ20" s="39">
        <v>354665</v>
      </c>
      <c r="CA20" s="40">
        <v>358175</v>
      </c>
      <c r="CB20" s="40">
        <v>363248</v>
      </c>
      <c r="CC20" s="41">
        <v>366758</v>
      </c>
      <c r="CD20" s="38">
        <v>357983</v>
      </c>
      <c r="CE20" s="39">
        <v>363176</v>
      </c>
      <c r="CF20" s="40">
        <v>366771</v>
      </c>
      <c r="CG20" s="40">
        <v>371966</v>
      </c>
      <c r="CH20" s="41">
        <v>375560</v>
      </c>
    </row>
    <row r="21" spans="1:86" x14ac:dyDescent="0.2">
      <c r="A21" s="33">
        <v>26</v>
      </c>
      <c r="B21" s="34">
        <v>310819</v>
      </c>
      <c r="C21" s="35">
        <v>315104</v>
      </c>
      <c r="D21" s="36">
        <v>318069</v>
      </c>
      <c r="E21" s="36">
        <v>322351</v>
      </c>
      <c r="F21" s="37">
        <v>325317</v>
      </c>
      <c r="G21" s="34">
        <v>312005</v>
      </c>
      <c r="H21" s="35">
        <v>316307</v>
      </c>
      <c r="I21" s="36">
        <v>319283</v>
      </c>
      <c r="J21" s="36">
        <v>323581</v>
      </c>
      <c r="K21" s="37">
        <v>326559</v>
      </c>
      <c r="L21" s="34">
        <v>314362</v>
      </c>
      <c r="M21" s="35">
        <v>318696</v>
      </c>
      <c r="N21" s="36">
        <v>321695</v>
      </c>
      <c r="O21" s="36">
        <v>326026</v>
      </c>
      <c r="P21" s="37">
        <v>329026</v>
      </c>
      <c r="Q21" s="34">
        <v>317506</v>
      </c>
      <c r="R21" s="35">
        <v>321883</v>
      </c>
      <c r="S21" s="36">
        <v>324912</v>
      </c>
      <c r="T21" s="36">
        <v>329286</v>
      </c>
      <c r="U21" s="37">
        <v>332316</v>
      </c>
      <c r="V21" s="34">
        <v>320617</v>
      </c>
      <c r="W21" s="35">
        <v>325037</v>
      </c>
      <c r="X21" s="36">
        <v>328095</v>
      </c>
      <c r="Y21" s="36">
        <v>332513</v>
      </c>
      <c r="Z21" s="37">
        <v>335572</v>
      </c>
      <c r="AA21" s="34">
        <v>320617</v>
      </c>
      <c r="AB21" s="35">
        <v>325037</v>
      </c>
      <c r="AC21" s="36">
        <v>328095</v>
      </c>
      <c r="AD21" s="36">
        <v>332513</v>
      </c>
      <c r="AE21" s="37">
        <v>335572</v>
      </c>
      <c r="AF21" s="34">
        <v>328778</v>
      </c>
      <c r="AG21" s="35">
        <v>333311</v>
      </c>
      <c r="AH21" s="36">
        <v>336447</v>
      </c>
      <c r="AI21" s="36">
        <v>340977</v>
      </c>
      <c r="AJ21" s="37">
        <v>344114</v>
      </c>
      <c r="AK21" s="34">
        <v>328778</v>
      </c>
      <c r="AL21" s="35">
        <v>333311</v>
      </c>
      <c r="AM21" s="36">
        <v>336447</v>
      </c>
      <c r="AN21" s="36">
        <v>340977</v>
      </c>
      <c r="AO21" s="37">
        <v>344114</v>
      </c>
      <c r="AP21" s="34">
        <v>329721</v>
      </c>
      <c r="AQ21" s="35">
        <v>334267</v>
      </c>
      <c r="AR21" s="36">
        <v>337412</v>
      </c>
      <c r="AS21" s="36">
        <v>341955</v>
      </c>
      <c r="AT21" s="37">
        <v>345101</v>
      </c>
      <c r="AU21" s="34">
        <v>333829</v>
      </c>
      <c r="AV21" s="35">
        <v>338431</v>
      </c>
      <c r="AW21" s="36">
        <v>341616</v>
      </c>
      <c r="AX21" s="36">
        <v>346215</v>
      </c>
      <c r="AY21" s="37">
        <v>349401</v>
      </c>
      <c r="AZ21" s="34">
        <v>347182</v>
      </c>
      <c r="BA21" s="35">
        <v>351969</v>
      </c>
      <c r="BB21" s="36">
        <v>355280</v>
      </c>
      <c r="BC21" s="36">
        <v>360064</v>
      </c>
      <c r="BD21" s="37">
        <v>363377</v>
      </c>
      <c r="BE21" s="103">
        <v>351696</v>
      </c>
      <c r="BF21" s="104">
        <v>356545</v>
      </c>
      <c r="BG21" s="105">
        <v>359899</v>
      </c>
      <c r="BH21" s="105">
        <v>364745</v>
      </c>
      <c r="BI21" s="106">
        <v>368101</v>
      </c>
      <c r="BJ21" s="103">
        <v>351696</v>
      </c>
      <c r="BK21" s="104">
        <v>356545</v>
      </c>
      <c r="BL21" s="105">
        <v>359899</v>
      </c>
      <c r="BM21" s="105">
        <v>364745</v>
      </c>
      <c r="BN21" s="106">
        <v>368101</v>
      </c>
      <c r="BO21" s="34">
        <v>351696</v>
      </c>
      <c r="BP21" s="35">
        <v>356545</v>
      </c>
      <c r="BQ21" s="36">
        <v>359899</v>
      </c>
      <c r="BR21" s="36">
        <v>364745</v>
      </c>
      <c r="BS21" s="37">
        <v>368101</v>
      </c>
      <c r="BT21" s="34">
        <v>352744</v>
      </c>
      <c r="BU21" s="35">
        <v>357607</v>
      </c>
      <c r="BV21" s="36">
        <v>360972</v>
      </c>
      <c r="BW21" s="36">
        <v>365832</v>
      </c>
      <c r="BX21" s="37">
        <v>369198</v>
      </c>
      <c r="BY21" s="34">
        <v>355320</v>
      </c>
      <c r="BZ21" s="35">
        <v>360219</v>
      </c>
      <c r="CA21" s="36">
        <v>363608</v>
      </c>
      <c r="CB21" s="36">
        <v>368503</v>
      </c>
      <c r="CC21" s="37">
        <v>371894</v>
      </c>
      <c r="CD21" s="34">
        <v>363847</v>
      </c>
      <c r="CE21" s="35">
        <v>368863</v>
      </c>
      <c r="CF21" s="36">
        <v>372334</v>
      </c>
      <c r="CG21" s="36">
        <v>377347</v>
      </c>
      <c r="CH21" s="37">
        <v>380819</v>
      </c>
    </row>
    <row r="22" spans="1:86" x14ac:dyDescent="0.2">
      <c r="A22" s="33">
        <v>27</v>
      </c>
      <c r="B22" s="34">
        <v>315944</v>
      </c>
      <c r="C22" s="35">
        <v>320064</v>
      </c>
      <c r="D22" s="36">
        <v>322914</v>
      </c>
      <c r="E22" s="36">
        <v>327034</v>
      </c>
      <c r="F22" s="37">
        <v>329886</v>
      </c>
      <c r="G22" s="34">
        <v>317149</v>
      </c>
      <c r="H22" s="35">
        <v>321285</v>
      </c>
      <c r="I22" s="36">
        <v>324146</v>
      </c>
      <c r="J22" s="36">
        <v>328282</v>
      </c>
      <c r="K22" s="37">
        <v>331144</v>
      </c>
      <c r="L22" s="34">
        <v>319545</v>
      </c>
      <c r="M22" s="35">
        <v>323712</v>
      </c>
      <c r="N22" s="36">
        <v>326595</v>
      </c>
      <c r="O22" s="36">
        <v>330762</v>
      </c>
      <c r="P22" s="37">
        <v>333646</v>
      </c>
      <c r="Q22" s="34">
        <v>322740</v>
      </c>
      <c r="R22" s="35">
        <v>326949</v>
      </c>
      <c r="S22" s="36">
        <v>329860</v>
      </c>
      <c r="T22" s="36">
        <v>334069</v>
      </c>
      <c r="U22" s="37">
        <v>336982</v>
      </c>
      <c r="V22" s="34">
        <v>325903</v>
      </c>
      <c r="W22" s="35">
        <v>330153</v>
      </c>
      <c r="X22" s="36">
        <v>333093</v>
      </c>
      <c r="Y22" s="36">
        <v>337343</v>
      </c>
      <c r="Z22" s="37">
        <v>340284</v>
      </c>
      <c r="AA22" s="34">
        <v>325903</v>
      </c>
      <c r="AB22" s="35">
        <v>330153</v>
      </c>
      <c r="AC22" s="36">
        <v>333093</v>
      </c>
      <c r="AD22" s="36">
        <v>337343</v>
      </c>
      <c r="AE22" s="37">
        <v>340284</v>
      </c>
      <c r="AF22" s="34">
        <v>334198</v>
      </c>
      <c r="AG22" s="35">
        <v>338556</v>
      </c>
      <c r="AH22" s="36">
        <v>341571</v>
      </c>
      <c r="AI22" s="36">
        <v>345929</v>
      </c>
      <c r="AJ22" s="37">
        <v>348945</v>
      </c>
      <c r="AK22" s="34">
        <v>334198</v>
      </c>
      <c r="AL22" s="35">
        <v>338556</v>
      </c>
      <c r="AM22" s="36">
        <v>341571</v>
      </c>
      <c r="AN22" s="36">
        <v>345929</v>
      </c>
      <c r="AO22" s="37">
        <v>348945</v>
      </c>
      <c r="AP22" s="34">
        <v>335157</v>
      </c>
      <c r="AQ22" s="35">
        <v>339528</v>
      </c>
      <c r="AR22" s="36">
        <v>342551</v>
      </c>
      <c r="AS22" s="36">
        <v>346922</v>
      </c>
      <c r="AT22" s="37">
        <v>349947</v>
      </c>
      <c r="AU22" s="34">
        <v>339333</v>
      </c>
      <c r="AV22" s="35">
        <v>343758</v>
      </c>
      <c r="AW22" s="36">
        <v>346819</v>
      </c>
      <c r="AX22" s="36">
        <v>351244</v>
      </c>
      <c r="AY22" s="37">
        <v>354307</v>
      </c>
      <c r="AZ22" s="34">
        <v>352906</v>
      </c>
      <c r="BA22" s="35">
        <v>357508</v>
      </c>
      <c r="BB22" s="36">
        <v>360692</v>
      </c>
      <c r="BC22" s="36">
        <v>365294</v>
      </c>
      <c r="BD22" s="37">
        <v>368479</v>
      </c>
      <c r="BE22" s="103">
        <v>357494</v>
      </c>
      <c r="BF22" s="104">
        <v>362156</v>
      </c>
      <c r="BG22" s="105">
        <v>365381</v>
      </c>
      <c r="BH22" s="105">
        <v>370043</v>
      </c>
      <c r="BI22" s="106">
        <v>373269</v>
      </c>
      <c r="BJ22" s="103">
        <v>357494</v>
      </c>
      <c r="BK22" s="104">
        <v>362156</v>
      </c>
      <c r="BL22" s="105">
        <v>365381</v>
      </c>
      <c r="BM22" s="105">
        <v>370043</v>
      </c>
      <c r="BN22" s="106">
        <v>373269</v>
      </c>
      <c r="BO22" s="34">
        <v>357494</v>
      </c>
      <c r="BP22" s="35">
        <v>362156</v>
      </c>
      <c r="BQ22" s="36">
        <v>365381</v>
      </c>
      <c r="BR22" s="36">
        <v>370043</v>
      </c>
      <c r="BS22" s="37">
        <v>373269</v>
      </c>
      <c r="BT22" s="34">
        <v>358559</v>
      </c>
      <c r="BU22" s="35">
        <v>363235</v>
      </c>
      <c r="BV22" s="36">
        <v>366469</v>
      </c>
      <c r="BW22" s="36">
        <v>371145</v>
      </c>
      <c r="BX22" s="37">
        <v>374381</v>
      </c>
      <c r="BY22" s="34">
        <v>361178</v>
      </c>
      <c r="BZ22" s="35">
        <v>365888</v>
      </c>
      <c r="CA22" s="36">
        <v>369146</v>
      </c>
      <c r="CB22" s="36">
        <v>373856</v>
      </c>
      <c r="CC22" s="37">
        <v>377116</v>
      </c>
      <c r="CD22" s="34">
        <v>369846</v>
      </c>
      <c r="CE22" s="35">
        <v>374669</v>
      </c>
      <c r="CF22" s="36">
        <v>378005</v>
      </c>
      <c r="CG22" s="36">
        <v>382828</v>
      </c>
      <c r="CH22" s="37">
        <v>386166</v>
      </c>
    </row>
    <row r="23" spans="1:86" x14ac:dyDescent="0.2">
      <c r="A23" s="33">
        <v>28</v>
      </c>
      <c r="B23" s="34">
        <v>321181</v>
      </c>
      <c r="C23" s="35">
        <v>325126</v>
      </c>
      <c r="D23" s="36">
        <v>327856</v>
      </c>
      <c r="E23" s="36">
        <v>331801</v>
      </c>
      <c r="F23" s="37">
        <v>334530</v>
      </c>
      <c r="G23" s="34">
        <v>322406</v>
      </c>
      <c r="H23" s="35">
        <v>326366</v>
      </c>
      <c r="I23" s="36">
        <v>329107</v>
      </c>
      <c r="J23" s="36">
        <v>333066</v>
      </c>
      <c r="K23" s="37">
        <v>335806</v>
      </c>
      <c r="L23" s="34">
        <v>324842</v>
      </c>
      <c r="M23" s="35">
        <v>328832</v>
      </c>
      <c r="N23" s="36">
        <v>331593</v>
      </c>
      <c r="O23" s="36">
        <v>335583</v>
      </c>
      <c r="P23" s="37">
        <v>338343</v>
      </c>
      <c r="Q23" s="34">
        <v>328090</v>
      </c>
      <c r="R23" s="35">
        <v>332120</v>
      </c>
      <c r="S23" s="36">
        <v>334909</v>
      </c>
      <c r="T23" s="36">
        <v>338938</v>
      </c>
      <c r="U23" s="37">
        <v>341726</v>
      </c>
      <c r="V23" s="34">
        <v>331305</v>
      </c>
      <c r="W23" s="35">
        <v>335374</v>
      </c>
      <c r="X23" s="36">
        <v>338190</v>
      </c>
      <c r="Y23" s="36">
        <v>342260</v>
      </c>
      <c r="Z23" s="37">
        <v>345074</v>
      </c>
      <c r="AA23" s="34">
        <v>331305</v>
      </c>
      <c r="AB23" s="35">
        <v>335374</v>
      </c>
      <c r="AC23" s="36">
        <v>338190</v>
      </c>
      <c r="AD23" s="36">
        <v>342260</v>
      </c>
      <c r="AE23" s="37">
        <v>345074</v>
      </c>
      <c r="AF23" s="34">
        <v>339738</v>
      </c>
      <c r="AG23" s="35">
        <v>343911</v>
      </c>
      <c r="AH23" s="36">
        <v>346799</v>
      </c>
      <c r="AI23" s="36">
        <v>350972</v>
      </c>
      <c r="AJ23" s="37">
        <v>353858</v>
      </c>
      <c r="AK23" s="34">
        <v>339738</v>
      </c>
      <c r="AL23" s="35">
        <v>343911</v>
      </c>
      <c r="AM23" s="36">
        <v>346799</v>
      </c>
      <c r="AN23" s="36">
        <v>350972</v>
      </c>
      <c r="AO23" s="37">
        <v>353858</v>
      </c>
      <c r="AP23" s="34">
        <v>340713</v>
      </c>
      <c r="AQ23" s="35">
        <v>344898</v>
      </c>
      <c r="AR23" s="36">
        <v>347794</v>
      </c>
      <c r="AS23" s="36">
        <v>351979</v>
      </c>
      <c r="AT23" s="37">
        <v>354873</v>
      </c>
      <c r="AU23" s="34">
        <v>344958</v>
      </c>
      <c r="AV23" s="35">
        <v>349195</v>
      </c>
      <c r="AW23" s="36">
        <v>352127</v>
      </c>
      <c r="AX23" s="36">
        <v>356364</v>
      </c>
      <c r="AY23" s="37">
        <v>359295</v>
      </c>
      <c r="AZ23" s="34">
        <v>358756</v>
      </c>
      <c r="BA23" s="35">
        <v>363162</v>
      </c>
      <c r="BB23" s="36">
        <v>366212</v>
      </c>
      <c r="BC23" s="36">
        <v>370618</v>
      </c>
      <c r="BD23" s="37">
        <v>373666</v>
      </c>
      <c r="BE23" s="103">
        <v>363420</v>
      </c>
      <c r="BF23" s="104">
        <v>367884</v>
      </c>
      <c r="BG23" s="105">
        <v>370973</v>
      </c>
      <c r="BH23" s="105">
        <v>375437</v>
      </c>
      <c r="BI23" s="106">
        <v>378524</v>
      </c>
      <c r="BJ23" s="103">
        <v>363420</v>
      </c>
      <c r="BK23" s="104">
        <v>367884</v>
      </c>
      <c r="BL23" s="105">
        <v>370973</v>
      </c>
      <c r="BM23" s="105">
        <v>375437</v>
      </c>
      <c r="BN23" s="106">
        <v>378524</v>
      </c>
      <c r="BO23" s="34">
        <v>363420</v>
      </c>
      <c r="BP23" s="35">
        <v>367884</v>
      </c>
      <c r="BQ23" s="36">
        <v>370973</v>
      </c>
      <c r="BR23" s="36">
        <v>375437</v>
      </c>
      <c r="BS23" s="37">
        <v>378524</v>
      </c>
      <c r="BT23" s="34">
        <v>364503</v>
      </c>
      <c r="BU23" s="35">
        <v>368980</v>
      </c>
      <c r="BV23" s="36">
        <v>372078</v>
      </c>
      <c r="BW23" s="36">
        <v>376555</v>
      </c>
      <c r="BX23" s="37">
        <v>379652</v>
      </c>
      <c r="BY23" s="34">
        <v>367165</v>
      </c>
      <c r="BZ23" s="35">
        <v>371675</v>
      </c>
      <c r="CA23" s="36">
        <v>374796</v>
      </c>
      <c r="CB23" s="36">
        <v>379305</v>
      </c>
      <c r="CC23" s="37">
        <v>382425</v>
      </c>
      <c r="CD23" s="34">
        <v>375977</v>
      </c>
      <c r="CE23" s="35">
        <v>380595</v>
      </c>
      <c r="CF23" s="36">
        <v>383791</v>
      </c>
      <c r="CG23" s="36">
        <v>388409</v>
      </c>
      <c r="CH23" s="37">
        <v>391603</v>
      </c>
    </row>
    <row r="24" spans="1:86" x14ac:dyDescent="0.2">
      <c r="A24" s="33">
        <v>29</v>
      </c>
      <c r="B24" s="34">
        <v>326537</v>
      </c>
      <c r="C24" s="35">
        <v>330295</v>
      </c>
      <c r="D24" s="36">
        <v>332896</v>
      </c>
      <c r="E24" s="36">
        <v>336653</v>
      </c>
      <c r="F24" s="37">
        <v>339254</v>
      </c>
      <c r="G24" s="34">
        <v>327782</v>
      </c>
      <c r="H24" s="35">
        <v>331555</v>
      </c>
      <c r="I24" s="36">
        <v>334165</v>
      </c>
      <c r="J24" s="36">
        <v>337936</v>
      </c>
      <c r="K24" s="37">
        <v>340548</v>
      </c>
      <c r="L24" s="34">
        <v>330259</v>
      </c>
      <c r="M24" s="35">
        <v>334060</v>
      </c>
      <c r="N24" s="36">
        <v>336690</v>
      </c>
      <c r="O24" s="36">
        <v>340490</v>
      </c>
      <c r="P24" s="37">
        <v>343121</v>
      </c>
      <c r="Q24" s="34">
        <v>333561</v>
      </c>
      <c r="R24" s="35">
        <v>337400</v>
      </c>
      <c r="S24" s="36">
        <v>340056</v>
      </c>
      <c r="T24" s="36">
        <v>343894</v>
      </c>
      <c r="U24" s="37">
        <v>346552</v>
      </c>
      <c r="V24" s="34">
        <v>336830</v>
      </c>
      <c r="W24" s="35">
        <v>340707</v>
      </c>
      <c r="X24" s="36">
        <v>343389</v>
      </c>
      <c r="Y24" s="36">
        <v>347265</v>
      </c>
      <c r="Z24" s="37">
        <v>349948</v>
      </c>
      <c r="AA24" s="34">
        <v>336830</v>
      </c>
      <c r="AB24" s="35">
        <v>340707</v>
      </c>
      <c r="AC24" s="36">
        <v>343389</v>
      </c>
      <c r="AD24" s="36">
        <v>347265</v>
      </c>
      <c r="AE24" s="37">
        <v>349948</v>
      </c>
      <c r="AF24" s="34">
        <v>345404</v>
      </c>
      <c r="AG24" s="35">
        <v>349380</v>
      </c>
      <c r="AH24" s="36">
        <v>352130</v>
      </c>
      <c r="AI24" s="36">
        <v>356104</v>
      </c>
      <c r="AJ24" s="37">
        <v>358856</v>
      </c>
      <c r="AK24" s="34">
        <v>345404</v>
      </c>
      <c r="AL24" s="35">
        <v>349380</v>
      </c>
      <c r="AM24" s="36">
        <v>352130</v>
      </c>
      <c r="AN24" s="36">
        <v>356104</v>
      </c>
      <c r="AO24" s="37">
        <v>358856</v>
      </c>
      <c r="AP24" s="34">
        <v>346394</v>
      </c>
      <c r="AQ24" s="35">
        <v>350381</v>
      </c>
      <c r="AR24" s="36">
        <v>353139</v>
      </c>
      <c r="AS24" s="36">
        <v>357125</v>
      </c>
      <c r="AT24" s="37">
        <v>359885</v>
      </c>
      <c r="AU24" s="34">
        <v>350710</v>
      </c>
      <c r="AV24" s="35">
        <v>354747</v>
      </c>
      <c r="AW24" s="36">
        <v>357539</v>
      </c>
      <c r="AX24" s="36">
        <v>361575</v>
      </c>
      <c r="AY24" s="37">
        <v>364369</v>
      </c>
      <c r="AZ24" s="34">
        <v>364738</v>
      </c>
      <c r="BA24" s="35">
        <v>368936</v>
      </c>
      <c r="BB24" s="36">
        <v>371841</v>
      </c>
      <c r="BC24" s="36">
        <v>376037</v>
      </c>
      <c r="BD24" s="37">
        <v>378943</v>
      </c>
      <c r="BE24" s="103">
        <v>369480</v>
      </c>
      <c r="BF24" s="104">
        <v>373733</v>
      </c>
      <c r="BG24" s="105">
        <v>376675</v>
      </c>
      <c r="BH24" s="105">
        <v>380926</v>
      </c>
      <c r="BI24" s="106">
        <v>383870</v>
      </c>
      <c r="BJ24" s="103">
        <v>369480</v>
      </c>
      <c r="BK24" s="104">
        <v>373733</v>
      </c>
      <c r="BL24" s="105">
        <v>376675</v>
      </c>
      <c r="BM24" s="105">
        <v>380926</v>
      </c>
      <c r="BN24" s="106">
        <v>383870</v>
      </c>
      <c r="BO24" s="34">
        <v>369480</v>
      </c>
      <c r="BP24" s="35">
        <v>373733</v>
      </c>
      <c r="BQ24" s="36">
        <v>376675</v>
      </c>
      <c r="BR24" s="36">
        <v>380926</v>
      </c>
      <c r="BS24" s="37">
        <v>383870</v>
      </c>
      <c r="BT24" s="34">
        <v>370581</v>
      </c>
      <c r="BU24" s="35">
        <v>374846</v>
      </c>
      <c r="BV24" s="36">
        <v>377797</v>
      </c>
      <c r="BW24" s="36">
        <v>382061</v>
      </c>
      <c r="BX24" s="37">
        <v>385014</v>
      </c>
      <c r="BY24" s="34">
        <v>373287</v>
      </c>
      <c r="BZ24" s="35">
        <v>377584</v>
      </c>
      <c r="CA24" s="36">
        <v>380556</v>
      </c>
      <c r="CB24" s="36">
        <v>384851</v>
      </c>
      <c r="CC24" s="37">
        <v>387825</v>
      </c>
      <c r="CD24" s="34">
        <v>382246</v>
      </c>
      <c r="CE24" s="35">
        <v>386646</v>
      </c>
      <c r="CF24" s="36">
        <v>389690</v>
      </c>
      <c r="CG24" s="36">
        <v>394087</v>
      </c>
      <c r="CH24" s="37">
        <v>397133</v>
      </c>
    </row>
    <row r="25" spans="1:86" x14ac:dyDescent="0.2">
      <c r="A25" s="33">
        <v>30</v>
      </c>
      <c r="B25" s="38">
        <v>332008</v>
      </c>
      <c r="C25" s="39">
        <v>335566</v>
      </c>
      <c r="D25" s="40">
        <v>338031</v>
      </c>
      <c r="E25" s="40">
        <v>341587</v>
      </c>
      <c r="F25" s="41">
        <v>344050</v>
      </c>
      <c r="G25" s="38">
        <v>333275</v>
      </c>
      <c r="H25" s="39">
        <v>336846</v>
      </c>
      <c r="I25" s="40">
        <v>339320</v>
      </c>
      <c r="J25" s="40">
        <v>342891</v>
      </c>
      <c r="K25" s="41">
        <v>345363</v>
      </c>
      <c r="L25" s="38">
        <v>335793</v>
      </c>
      <c r="M25" s="39">
        <v>339391</v>
      </c>
      <c r="N25" s="40">
        <v>341884</v>
      </c>
      <c r="O25" s="40">
        <v>345481</v>
      </c>
      <c r="P25" s="41">
        <v>347972</v>
      </c>
      <c r="Q25" s="38">
        <v>339151</v>
      </c>
      <c r="R25" s="39">
        <v>342785</v>
      </c>
      <c r="S25" s="40">
        <v>345303</v>
      </c>
      <c r="T25" s="40">
        <v>348936</v>
      </c>
      <c r="U25" s="41">
        <v>351452</v>
      </c>
      <c r="V25" s="38">
        <v>342474</v>
      </c>
      <c r="W25" s="39">
        <v>346144</v>
      </c>
      <c r="X25" s="40">
        <v>348686</v>
      </c>
      <c r="Y25" s="40">
        <v>352355</v>
      </c>
      <c r="Z25" s="41">
        <v>354896</v>
      </c>
      <c r="AA25" s="38">
        <v>342474</v>
      </c>
      <c r="AB25" s="39">
        <v>346144</v>
      </c>
      <c r="AC25" s="40">
        <v>348686</v>
      </c>
      <c r="AD25" s="40">
        <v>352355</v>
      </c>
      <c r="AE25" s="41">
        <v>354896</v>
      </c>
      <c r="AF25" s="38">
        <v>351191</v>
      </c>
      <c r="AG25" s="39">
        <v>354954</v>
      </c>
      <c r="AH25" s="40">
        <v>357561</v>
      </c>
      <c r="AI25" s="40">
        <v>361323</v>
      </c>
      <c r="AJ25" s="41">
        <v>363929</v>
      </c>
      <c r="AK25" s="38">
        <v>351191</v>
      </c>
      <c r="AL25" s="39">
        <v>354954</v>
      </c>
      <c r="AM25" s="40">
        <v>357561</v>
      </c>
      <c r="AN25" s="40">
        <v>361323</v>
      </c>
      <c r="AO25" s="41">
        <v>363929</v>
      </c>
      <c r="AP25" s="38">
        <v>352199</v>
      </c>
      <c r="AQ25" s="39">
        <v>355973</v>
      </c>
      <c r="AR25" s="40">
        <v>358588</v>
      </c>
      <c r="AS25" s="40">
        <v>362360</v>
      </c>
      <c r="AT25" s="41">
        <v>364974</v>
      </c>
      <c r="AU25" s="38">
        <v>356587</v>
      </c>
      <c r="AV25" s="39">
        <v>360408</v>
      </c>
      <c r="AW25" s="40">
        <v>363055</v>
      </c>
      <c r="AX25" s="40">
        <v>366875</v>
      </c>
      <c r="AY25" s="41">
        <v>369521</v>
      </c>
      <c r="AZ25" s="38">
        <v>370850</v>
      </c>
      <c r="BA25" s="39">
        <v>374824</v>
      </c>
      <c r="BB25" s="40">
        <v>377577</v>
      </c>
      <c r="BC25" s="40">
        <v>381550</v>
      </c>
      <c r="BD25" s="41">
        <v>384301</v>
      </c>
      <c r="BE25" s="107">
        <v>375671</v>
      </c>
      <c r="BF25" s="108">
        <v>379697</v>
      </c>
      <c r="BG25" s="109">
        <v>382486</v>
      </c>
      <c r="BH25" s="109">
        <v>386510</v>
      </c>
      <c r="BI25" s="110">
        <v>389297</v>
      </c>
      <c r="BJ25" s="107">
        <v>375671</v>
      </c>
      <c r="BK25" s="108">
        <v>379697</v>
      </c>
      <c r="BL25" s="109">
        <v>382486</v>
      </c>
      <c r="BM25" s="109">
        <v>386510</v>
      </c>
      <c r="BN25" s="110">
        <v>389297</v>
      </c>
      <c r="BO25" s="38">
        <v>375671</v>
      </c>
      <c r="BP25" s="39">
        <v>379697</v>
      </c>
      <c r="BQ25" s="40">
        <v>382486</v>
      </c>
      <c r="BR25" s="40">
        <v>386510</v>
      </c>
      <c r="BS25" s="41">
        <v>389297</v>
      </c>
      <c r="BT25" s="38">
        <v>376791</v>
      </c>
      <c r="BU25" s="39">
        <v>380829</v>
      </c>
      <c r="BV25" s="40">
        <v>383626</v>
      </c>
      <c r="BW25" s="40">
        <v>387662</v>
      </c>
      <c r="BX25" s="41">
        <v>390458</v>
      </c>
      <c r="BY25" s="38">
        <v>379542</v>
      </c>
      <c r="BZ25" s="39">
        <v>383609</v>
      </c>
      <c r="CA25" s="40">
        <v>386427</v>
      </c>
      <c r="CB25" s="40">
        <v>390492</v>
      </c>
      <c r="CC25" s="41">
        <v>393308</v>
      </c>
      <c r="CD25" s="38">
        <v>388651</v>
      </c>
      <c r="CE25" s="39">
        <v>392816</v>
      </c>
      <c r="CF25" s="40">
        <v>395701</v>
      </c>
      <c r="CG25" s="40">
        <v>399864</v>
      </c>
      <c r="CH25" s="41">
        <v>402748</v>
      </c>
    </row>
    <row r="26" spans="1:86" x14ac:dyDescent="0.2">
      <c r="A26" s="33">
        <v>31</v>
      </c>
      <c r="B26" s="34">
        <v>337604</v>
      </c>
      <c r="C26" s="35">
        <v>340951</v>
      </c>
      <c r="D26" s="36">
        <v>343268</v>
      </c>
      <c r="E26" s="36">
        <v>346615</v>
      </c>
      <c r="F26" s="37">
        <v>348932</v>
      </c>
      <c r="G26" s="34">
        <v>338892</v>
      </c>
      <c r="H26" s="35">
        <v>342252</v>
      </c>
      <c r="I26" s="36">
        <v>344577</v>
      </c>
      <c r="J26" s="36">
        <v>347938</v>
      </c>
      <c r="K26" s="37">
        <v>350263</v>
      </c>
      <c r="L26" s="34">
        <v>341453</v>
      </c>
      <c r="M26" s="35">
        <v>344839</v>
      </c>
      <c r="N26" s="36">
        <v>347181</v>
      </c>
      <c r="O26" s="36">
        <v>350567</v>
      </c>
      <c r="P26" s="37">
        <v>352910</v>
      </c>
      <c r="Q26" s="34">
        <v>344867</v>
      </c>
      <c r="R26" s="35">
        <v>348286</v>
      </c>
      <c r="S26" s="36">
        <v>350653</v>
      </c>
      <c r="T26" s="36">
        <v>354072</v>
      </c>
      <c r="U26" s="37">
        <v>356438</v>
      </c>
      <c r="V26" s="34">
        <v>348246</v>
      </c>
      <c r="W26" s="35">
        <v>351699</v>
      </c>
      <c r="X26" s="36">
        <v>354088</v>
      </c>
      <c r="Y26" s="36">
        <v>357541</v>
      </c>
      <c r="Z26" s="37">
        <v>359931</v>
      </c>
      <c r="AA26" s="34">
        <v>348246</v>
      </c>
      <c r="AB26" s="35">
        <v>351699</v>
      </c>
      <c r="AC26" s="36">
        <v>354088</v>
      </c>
      <c r="AD26" s="36">
        <v>357541</v>
      </c>
      <c r="AE26" s="37">
        <v>359931</v>
      </c>
      <c r="AF26" s="34">
        <v>357111</v>
      </c>
      <c r="AG26" s="35">
        <v>360652</v>
      </c>
      <c r="AH26" s="36">
        <v>363102</v>
      </c>
      <c r="AI26" s="36">
        <v>366643</v>
      </c>
      <c r="AJ26" s="37">
        <v>369093</v>
      </c>
      <c r="AK26" s="34">
        <v>357111</v>
      </c>
      <c r="AL26" s="35">
        <v>360652</v>
      </c>
      <c r="AM26" s="36">
        <v>363102</v>
      </c>
      <c r="AN26" s="36">
        <v>366643</v>
      </c>
      <c r="AO26" s="37">
        <v>369093</v>
      </c>
      <c r="AP26" s="34">
        <v>358135</v>
      </c>
      <c r="AQ26" s="35">
        <v>361686</v>
      </c>
      <c r="AR26" s="36">
        <v>364143</v>
      </c>
      <c r="AS26" s="36">
        <v>367694</v>
      </c>
      <c r="AT26" s="37">
        <v>370151</v>
      </c>
      <c r="AU26" s="34">
        <v>362597</v>
      </c>
      <c r="AV26" s="35">
        <v>366192</v>
      </c>
      <c r="AW26" s="36">
        <v>368680</v>
      </c>
      <c r="AX26" s="36">
        <v>372275</v>
      </c>
      <c r="AY26" s="37">
        <v>374763</v>
      </c>
      <c r="AZ26" s="34">
        <v>377101</v>
      </c>
      <c r="BA26" s="35">
        <v>380840</v>
      </c>
      <c r="BB26" s="36">
        <v>383427</v>
      </c>
      <c r="BC26" s="36">
        <v>387166</v>
      </c>
      <c r="BD26" s="37">
        <v>389754</v>
      </c>
      <c r="BE26" s="103">
        <v>382003</v>
      </c>
      <c r="BF26" s="104">
        <v>385791</v>
      </c>
      <c r="BG26" s="105">
        <v>388412</v>
      </c>
      <c r="BH26" s="105">
        <v>392199</v>
      </c>
      <c r="BI26" s="106">
        <v>394820</v>
      </c>
      <c r="BJ26" s="103">
        <v>382003</v>
      </c>
      <c r="BK26" s="104">
        <v>385791</v>
      </c>
      <c r="BL26" s="105">
        <v>388412</v>
      </c>
      <c r="BM26" s="105">
        <v>392199</v>
      </c>
      <c r="BN26" s="106">
        <v>394820</v>
      </c>
      <c r="BO26" s="34">
        <v>382003</v>
      </c>
      <c r="BP26" s="35">
        <v>385791</v>
      </c>
      <c r="BQ26" s="36">
        <v>388412</v>
      </c>
      <c r="BR26" s="36">
        <v>392199</v>
      </c>
      <c r="BS26" s="37">
        <v>394820</v>
      </c>
      <c r="BT26" s="34">
        <v>383141</v>
      </c>
      <c r="BU26" s="35">
        <v>386940</v>
      </c>
      <c r="BV26" s="36">
        <v>389569</v>
      </c>
      <c r="BW26" s="36">
        <v>393368</v>
      </c>
      <c r="BX26" s="37">
        <v>395996</v>
      </c>
      <c r="BY26" s="34">
        <v>385939</v>
      </c>
      <c r="BZ26" s="35">
        <v>389766</v>
      </c>
      <c r="CA26" s="36">
        <v>392414</v>
      </c>
      <c r="CB26" s="36">
        <v>396240</v>
      </c>
      <c r="CC26" s="37">
        <v>398888</v>
      </c>
      <c r="CD26" s="34">
        <v>395202</v>
      </c>
      <c r="CE26" s="35">
        <v>399121</v>
      </c>
      <c r="CF26" s="36">
        <v>401832</v>
      </c>
      <c r="CG26" s="36">
        <v>405751</v>
      </c>
      <c r="CH26" s="37">
        <v>408462</v>
      </c>
    </row>
    <row r="27" spans="1:86" x14ac:dyDescent="0.2">
      <c r="A27" s="33">
        <v>32</v>
      </c>
      <c r="B27" s="34">
        <v>343325</v>
      </c>
      <c r="C27" s="35">
        <v>346446</v>
      </c>
      <c r="D27" s="36">
        <v>348606</v>
      </c>
      <c r="E27" s="36">
        <v>351729</v>
      </c>
      <c r="F27" s="37">
        <v>353890</v>
      </c>
      <c r="G27" s="34">
        <v>344634</v>
      </c>
      <c r="H27" s="35">
        <v>347767</v>
      </c>
      <c r="I27" s="36">
        <v>349935</v>
      </c>
      <c r="J27" s="36">
        <v>353070</v>
      </c>
      <c r="K27" s="37">
        <v>355239</v>
      </c>
      <c r="L27" s="34">
        <v>347238</v>
      </c>
      <c r="M27" s="35">
        <v>350395</v>
      </c>
      <c r="N27" s="36">
        <v>352579</v>
      </c>
      <c r="O27" s="36">
        <v>355738</v>
      </c>
      <c r="P27" s="37">
        <v>357923</v>
      </c>
      <c r="Q27" s="34">
        <v>350711</v>
      </c>
      <c r="R27" s="35">
        <v>353900</v>
      </c>
      <c r="S27" s="36">
        <v>356106</v>
      </c>
      <c r="T27" s="36">
        <v>359296</v>
      </c>
      <c r="U27" s="37">
        <v>361503</v>
      </c>
      <c r="V27" s="34">
        <v>354147</v>
      </c>
      <c r="W27" s="35">
        <v>357367</v>
      </c>
      <c r="X27" s="36">
        <v>359594</v>
      </c>
      <c r="Y27" s="36">
        <v>362816</v>
      </c>
      <c r="Z27" s="37">
        <v>365045</v>
      </c>
      <c r="AA27" s="34">
        <v>354147</v>
      </c>
      <c r="AB27" s="35">
        <v>357367</v>
      </c>
      <c r="AC27" s="36">
        <v>359594</v>
      </c>
      <c r="AD27" s="36">
        <v>362816</v>
      </c>
      <c r="AE27" s="37">
        <v>365045</v>
      </c>
      <c r="AF27" s="34">
        <v>363161</v>
      </c>
      <c r="AG27" s="35">
        <v>366463</v>
      </c>
      <c r="AH27" s="36">
        <v>368747</v>
      </c>
      <c r="AI27" s="36">
        <v>372050</v>
      </c>
      <c r="AJ27" s="37">
        <v>374336</v>
      </c>
      <c r="AK27" s="34">
        <v>363161</v>
      </c>
      <c r="AL27" s="35">
        <v>366463</v>
      </c>
      <c r="AM27" s="36">
        <v>368747</v>
      </c>
      <c r="AN27" s="36">
        <v>372050</v>
      </c>
      <c r="AO27" s="37">
        <v>374336</v>
      </c>
      <c r="AP27" s="34">
        <v>364203</v>
      </c>
      <c r="AQ27" s="35">
        <v>367514</v>
      </c>
      <c r="AR27" s="36">
        <v>369805</v>
      </c>
      <c r="AS27" s="36">
        <v>373118</v>
      </c>
      <c r="AT27" s="37">
        <v>375410</v>
      </c>
      <c r="AU27" s="34">
        <v>368741</v>
      </c>
      <c r="AV27" s="35">
        <v>372094</v>
      </c>
      <c r="AW27" s="36">
        <v>374413</v>
      </c>
      <c r="AX27" s="36">
        <v>377767</v>
      </c>
      <c r="AY27" s="37">
        <v>380088</v>
      </c>
      <c r="AZ27" s="34">
        <v>383490</v>
      </c>
      <c r="BA27" s="35">
        <v>386977</v>
      </c>
      <c r="BB27" s="36">
        <v>389389</v>
      </c>
      <c r="BC27" s="36">
        <v>392877</v>
      </c>
      <c r="BD27" s="37">
        <v>395291</v>
      </c>
      <c r="BE27" s="103">
        <v>388476</v>
      </c>
      <c r="BF27" s="104">
        <v>392008</v>
      </c>
      <c r="BG27" s="105">
        <v>394452</v>
      </c>
      <c r="BH27" s="105">
        <v>397985</v>
      </c>
      <c r="BI27" s="106">
        <v>400430</v>
      </c>
      <c r="BJ27" s="103">
        <v>388476</v>
      </c>
      <c r="BK27" s="104">
        <v>392008</v>
      </c>
      <c r="BL27" s="105">
        <v>394452</v>
      </c>
      <c r="BM27" s="105">
        <v>397985</v>
      </c>
      <c r="BN27" s="106">
        <v>400430</v>
      </c>
      <c r="BO27" s="34">
        <v>388476</v>
      </c>
      <c r="BP27" s="35">
        <v>392008</v>
      </c>
      <c r="BQ27" s="36">
        <v>394452</v>
      </c>
      <c r="BR27" s="36">
        <v>397985</v>
      </c>
      <c r="BS27" s="37">
        <v>400430</v>
      </c>
      <c r="BT27" s="34">
        <v>389633</v>
      </c>
      <c r="BU27" s="35">
        <v>393175</v>
      </c>
      <c r="BV27" s="36">
        <v>395626</v>
      </c>
      <c r="BW27" s="36">
        <v>399170</v>
      </c>
      <c r="BX27" s="37">
        <v>401623</v>
      </c>
      <c r="BY27" s="34">
        <v>392479</v>
      </c>
      <c r="BZ27" s="35">
        <v>396047</v>
      </c>
      <c r="CA27" s="36">
        <v>398516</v>
      </c>
      <c r="CB27" s="36">
        <v>402086</v>
      </c>
      <c r="CC27" s="37">
        <v>404556</v>
      </c>
      <c r="CD27" s="34">
        <v>401898</v>
      </c>
      <c r="CE27" s="35">
        <v>405552</v>
      </c>
      <c r="CF27" s="36">
        <v>408080</v>
      </c>
      <c r="CG27" s="36">
        <v>411736</v>
      </c>
      <c r="CH27" s="37">
        <v>414265</v>
      </c>
    </row>
    <row r="28" spans="1:86" x14ac:dyDescent="0.2">
      <c r="A28" s="33">
        <v>33</v>
      </c>
      <c r="B28" s="34">
        <v>349169</v>
      </c>
      <c r="C28" s="35">
        <v>352052</v>
      </c>
      <c r="D28" s="36">
        <v>354047</v>
      </c>
      <c r="E28" s="36">
        <v>356930</v>
      </c>
      <c r="F28" s="37">
        <v>358925</v>
      </c>
      <c r="G28" s="34">
        <v>350501</v>
      </c>
      <c r="H28" s="35">
        <v>353395</v>
      </c>
      <c r="I28" s="36">
        <v>355398</v>
      </c>
      <c r="J28" s="36">
        <v>358292</v>
      </c>
      <c r="K28" s="37">
        <v>360294</v>
      </c>
      <c r="L28" s="34">
        <v>353149</v>
      </c>
      <c r="M28" s="35">
        <v>356065</v>
      </c>
      <c r="N28" s="36">
        <v>358083</v>
      </c>
      <c r="O28" s="36">
        <v>360999</v>
      </c>
      <c r="P28" s="37">
        <v>363016</v>
      </c>
      <c r="Q28" s="34">
        <v>356681</v>
      </c>
      <c r="R28" s="35">
        <v>359626</v>
      </c>
      <c r="S28" s="36">
        <v>361664</v>
      </c>
      <c r="T28" s="36">
        <v>364609</v>
      </c>
      <c r="U28" s="37">
        <v>366646</v>
      </c>
      <c r="V28" s="34">
        <v>360176</v>
      </c>
      <c r="W28" s="35">
        <v>363150</v>
      </c>
      <c r="X28" s="36">
        <v>365208</v>
      </c>
      <c r="Y28" s="36">
        <v>368182</v>
      </c>
      <c r="Z28" s="37">
        <v>370239</v>
      </c>
      <c r="AA28" s="34">
        <v>360176</v>
      </c>
      <c r="AB28" s="35">
        <v>363150</v>
      </c>
      <c r="AC28" s="36">
        <v>365208</v>
      </c>
      <c r="AD28" s="36">
        <v>368182</v>
      </c>
      <c r="AE28" s="37">
        <v>370239</v>
      </c>
      <c r="AF28" s="34">
        <v>369344</v>
      </c>
      <c r="AG28" s="35">
        <v>372393</v>
      </c>
      <c r="AH28" s="36">
        <v>374504</v>
      </c>
      <c r="AI28" s="36">
        <v>377554</v>
      </c>
      <c r="AJ28" s="37">
        <v>379663</v>
      </c>
      <c r="AK28" s="34">
        <v>369344</v>
      </c>
      <c r="AL28" s="35">
        <v>372393</v>
      </c>
      <c r="AM28" s="36">
        <v>374504</v>
      </c>
      <c r="AN28" s="36">
        <v>377554</v>
      </c>
      <c r="AO28" s="37">
        <v>379663</v>
      </c>
      <c r="AP28" s="34">
        <v>370403</v>
      </c>
      <c r="AQ28" s="35">
        <v>373461</v>
      </c>
      <c r="AR28" s="36">
        <v>375578</v>
      </c>
      <c r="AS28" s="36">
        <v>378636</v>
      </c>
      <c r="AT28" s="37">
        <v>380752</v>
      </c>
      <c r="AU28" s="34">
        <v>375018</v>
      </c>
      <c r="AV28" s="35">
        <v>378114</v>
      </c>
      <c r="AW28" s="36">
        <v>380258</v>
      </c>
      <c r="AX28" s="36">
        <v>383354</v>
      </c>
      <c r="AY28" s="37">
        <v>385496</v>
      </c>
      <c r="AZ28" s="34">
        <v>390019</v>
      </c>
      <c r="BA28" s="35">
        <v>393239</v>
      </c>
      <c r="BB28" s="36">
        <v>395468</v>
      </c>
      <c r="BC28" s="36">
        <v>398688</v>
      </c>
      <c r="BD28" s="37">
        <v>400916</v>
      </c>
      <c r="BE28" s="103">
        <v>395089</v>
      </c>
      <c r="BF28" s="104">
        <v>398351</v>
      </c>
      <c r="BG28" s="105">
        <v>400609</v>
      </c>
      <c r="BH28" s="105">
        <v>403871</v>
      </c>
      <c r="BI28" s="106">
        <v>406127</v>
      </c>
      <c r="BJ28" s="103">
        <v>395089</v>
      </c>
      <c r="BK28" s="104">
        <v>398351</v>
      </c>
      <c r="BL28" s="105">
        <v>400609</v>
      </c>
      <c r="BM28" s="105">
        <v>403871</v>
      </c>
      <c r="BN28" s="106">
        <v>406127</v>
      </c>
      <c r="BO28" s="34">
        <v>395089</v>
      </c>
      <c r="BP28" s="35">
        <v>398351</v>
      </c>
      <c r="BQ28" s="36">
        <v>400609</v>
      </c>
      <c r="BR28" s="36">
        <v>403871</v>
      </c>
      <c r="BS28" s="37">
        <v>406127</v>
      </c>
      <c r="BT28" s="34">
        <v>396266</v>
      </c>
      <c r="BU28" s="35">
        <v>399538</v>
      </c>
      <c r="BV28" s="36">
        <v>401802</v>
      </c>
      <c r="BW28" s="36">
        <v>405074</v>
      </c>
      <c r="BX28" s="37">
        <v>407337</v>
      </c>
      <c r="BY28" s="34">
        <v>399160</v>
      </c>
      <c r="BZ28" s="35">
        <v>402455</v>
      </c>
      <c r="CA28" s="36">
        <v>404737</v>
      </c>
      <c r="CB28" s="36">
        <v>408032</v>
      </c>
      <c r="CC28" s="37">
        <v>410312</v>
      </c>
      <c r="CD28" s="34">
        <v>408740</v>
      </c>
      <c r="CE28" s="35">
        <v>412115</v>
      </c>
      <c r="CF28" s="36">
        <v>414451</v>
      </c>
      <c r="CG28" s="36">
        <v>417825</v>
      </c>
      <c r="CH28" s="37">
        <v>420160</v>
      </c>
    </row>
    <row r="29" spans="1:86" x14ac:dyDescent="0.2">
      <c r="A29" s="33">
        <v>34</v>
      </c>
      <c r="B29" s="34">
        <v>355149</v>
      </c>
      <c r="C29" s="35">
        <v>357779</v>
      </c>
      <c r="D29" s="36">
        <v>359598</v>
      </c>
      <c r="E29" s="36">
        <v>362228</v>
      </c>
      <c r="F29" s="37">
        <v>364049</v>
      </c>
      <c r="G29" s="34">
        <v>356504</v>
      </c>
      <c r="H29" s="35">
        <v>359144</v>
      </c>
      <c r="I29" s="36">
        <v>360970</v>
      </c>
      <c r="J29" s="36">
        <v>363610</v>
      </c>
      <c r="K29" s="37">
        <v>365438</v>
      </c>
      <c r="L29" s="34">
        <v>359198</v>
      </c>
      <c r="M29" s="35">
        <v>361858</v>
      </c>
      <c r="N29" s="36">
        <v>363698</v>
      </c>
      <c r="O29" s="36">
        <v>366358</v>
      </c>
      <c r="P29" s="37">
        <v>368199</v>
      </c>
      <c r="Q29" s="34">
        <v>362790</v>
      </c>
      <c r="R29" s="35">
        <v>365476</v>
      </c>
      <c r="S29" s="36">
        <v>367335</v>
      </c>
      <c r="T29" s="36">
        <v>370021</v>
      </c>
      <c r="U29" s="37">
        <v>371881</v>
      </c>
      <c r="V29" s="34">
        <v>366344</v>
      </c>
      <c r="W29" s="35">
        <v>369057</v>
      </c>
      <c r="X29" s="36">
        <v>370933</v>
      </c>
      <c r="Y29" s="36">
        <v>373646</v>
      </c>
      <c r="Z29" s="37">
        <v>375524</v>
      </c>
      <c r="AA29" s="34">
        <v>366344</v>
      </c>
      <c r="AB29" s="35">
        <v>369057</v>
      </c>
      <c r="AC29" s="36">
        <v>370933</v>
      </c>
      <c r="AD29" s="36">
        <v>373646</v>
      </c>
      <c r="AE29" s="37">
        <v>375524</v>
      </c>
      <c r="AF29" s="34">
        <v>375669</v>
      </c>
      <c r="AG29" s="35">
        <v>378451</v>
      </c>
      <c r="AH29" s="36">
        <v>380375</v>
      </c>
      <c r="AI29" s="36">
        <v>383157</v>
      </c>
      <c r="AJ29" s="37">
        <v>385083</v>
      </c>
      <c r="AK29" s="34">
        <v>375669</v>
      </c>
      <c r="AL29" s="35">
        <v>378451</v>
      </c>
      <c r="AM29" s="36">
        <v>380375</v>
      </c>
      <c r="AN29" s="36">
        <v>383157</v>
      </c>
      <c r="AO29" s="37">
        <v>385083</v>
      </c>
      <c r="AP29" s="34">
        <v>376747</v>
      </c>
      <c r="AQ29" s="35">
        <v>379537</v>
      </c>
      <c r="AR29" s="36">
        <v>381467</v>
      </c>
      <c r="AS29" s="36">
        <v>384256</v>
      </c>
      <c r="AT29" s="37">
        <v>386188</v>
      </c>
      <c r="AU29" s="34">
        <v>381441</v>
      </c>
      <c r="AV29" s="35">
        <v>384266</v>
      </c>
      <c r="AW29" s="36">
        <v>386219</v>
      </c>
      <c r="AX29" s="36">
        <v>389044</v>
      </c>
      <c r="AY29" s="37">
        <v>390999</v>
      </c>
      <c r="AZ29" s="34">
        <v>396699</v>
      </c>
      <c r="BA29" s="35">
        <v>399637</v>
      </c>
      <c r="BB29" s="36">
        <v>401669</v>
      </c>
      <c r="BC29" s="36">
        <v>404606</v>
      </c>
      <c r="BD29" s="37">
        <v>406640</v>
      </c>
      <c r="BE29" s="103">
        <v>401855</v>
      </c>
      <c r="BF29" s="104">
        <v>404831</v>
      </c>
      <c r="BG29" s="105">
        <v>406889</v>
      </c>
      <c r="BH29" s="105">
        <v>409865</v>
      </c>
      <c r="BI29" s="106">
        <v>411925</v>
      </c>
      <c r="BJ29" s="103">
        <v>401855</v>
      </c>
      <c r="BK29" s="104">
        <v>404831</v>
      </c>
      <c r="BL29" s="105">
        <v>406889</v>
      </c>
      <c r="BM29" s="105">
        <v>409865</v>
      </c>
      <c r="BN29" s="106">
        <v>411925</v>
      </c>
      <c r="BO29" s="34">
        <v>401855</v>
      </c>
      <c r="BP29" s="35">
        <v>404831</v>
      </c>
      <c r="BQ29" s="36">
        <v>406889</v>
      </c>
      <c r="BR29" s="36">
        <v>409865</v>
      </c>
      <c r="BS29" s="37">
        <v>411925</v>
      </c>
      <c r="BT29" s="34">
        <v>403053</v>
      </c>
      <c r="BU29" s="35">
        <v>406038</v>
      </c>
      <c r="BV29" s="36">
        <v>408102</v>
      </c>
      <c r="BW29" s="36">
        <v>411087</v>
      </c>
      <c r="BX29" s="37">
        <v>413153</v>
      </c>
      <c r="BY29" s="34">
        <v>405996</v>
      </c>
      <c r="BZ29" s="35">
        <v>409002</v>
      </c>
      <c r="CA29" s="36">
        <v>411082</v>
      </c>
      <c r="CB29" s="36">
        <v>414089</v>
      </c>
      <c r="CC29" s="37">
        <v>416170</v>
      </c>
      <c r="CD29" s="34">
        <v>415740</v>
      </c>
      <c r="CE29" s="35">
        <v>418819</v>
      </c>
      <c r="CF29" s="36">
        <v>420948</v>
      </c>
      <c r="CG29" s="36">
        <v>424027</v>
      </c>
      <c r="CH29" s="37">
        <v>426158</v>
      </c>
    </row>
    <row r="30" spans="1:86" x14ac:dyDescent="0.2">
      <c r="A30" s="33">
        <v>35</v>
      </c>
      <c r="B30" s="38">
        <v>361255</v>
      </c>
      <c r="C30" s="39">
        <v>363617</v>
      </c>
      <c r="D30" s="40">
        <v>365251</v>
      </c>
      <c r="E30" s="40">
        <v>367611</v>
      </c>
      <c r="F30" s="41">
        <v>369246</v>
      </c>
      <c r="G30" s="38">
        <v>362633</v>
      </c>
      <c r="H30" s="39">
        <v>365004</v>
      </c>
      <c r="I30" s="40">
        <v>366644</v>
      </c>
      <c r="J30" s="40">
        <v>369013</v>
      </c>
      <c r="K30" s="41">
        <v>370655</v>
      </c>
      <c r="L30" s="38">
        <v>365373</v>
      </c>
      <c r="M30" s="39">
        <v>367761</v>
      </c>
      <c r="N30" s="40">
        <v>369414</v>
      </c>
      <c r="O30" s="40">
        <v>371801</v>
      </c>
      <c r="P30" s="41">
        <v>373456</v>
      </c>
      <c r="Q30" s="38">
        <v>369027</v>
      </c>
      <c r="R30" s="39">
        <v>371439</v>
      </c>
      <c r="S30" s="40">
        <v>373109</v>
      </c>
      <c r="T30" s="40">
        <v>375520</v>
      </c>
      <c r="U30" s="41">
        <v>377190</v>
      </c>
      <c r="V30" s="38">
        <v>372643</v>
      </c>
      <c r="W30" s="39">
        <v>375079</v>
      </c>
      <c r="X30" s="40">
        <v>376765</v>
      </c>
      <c r="Y30" s="40">
        <v>379199</v>
      </c>
      <c r="Z30" s="41">
        <v>380886</v>
      </c>
      <c r="AA30" s="38">
        <v>372643</v>
      </c>
      <c r="AB30" s="39">
        <v>375079</v>
      </c>
      <c r="AC30" s="40">
        <v>376765</v>
      </c>
      <c r="AD30" s="40">
        <v>379199</v>
      </c>
      <c r="AE30" s="41">
        <v>380886</v>
      </c>
      <c r="AF30" s="38">
        <v>382128</v>
      </c>
      <c r="AG30" s="39">
        <v>384626</v>
      </c>
      <c r="AH30" s="40">
        <v>386355</v>
      </c>
      <c r="AI30" s="40">
        <v>388851</v>
      </c>
      <c r="AJ30" s="41">
        <v>390581</v>
      </c>
      <c r="AK30" s="38">
        <v>382128</v>
      </c>
      <c r="AL30" s="39">
        <v>384626</v>
      </c>
      <c r="AM30" s="40">
        <v>386355</v>
      </c>
      <c r="AN30" s="40">
        <v>388851</v>
      </c>
      <c r="AO30" s="41">
        <v>390581</v>
      </c>
      <c r="AP30" s="38">
        <v>383224</v>
      </c>
      <c r="AQ30" s="39">
        <v>385729</v>
      </c>
      <c r="AR30" s="40">
        <v>387463</v>
      </c>
      <c r="AS30" s="40">
        <v>389966</v>
      </c>
      <c r="AT30" s="41">
        <v>391701</v>
      </c>
      <c r="AU30" s="38">
        <v>387999</v>
      </c>
      <c r="AV30" s="39">
        <v>390535</v>
      </c>
      <c r="AW30" s="40">
        <v>392291</v>
      </c>
      <c r="AX30" s="40">
        <v>394825</v>
      </c>
      <c r="AY30" s="41">
        <v>396582</v>
      </c>
      <c r="AZ30" s="38">
        <v>403519</v>
      </c>
      <c r="BA30" s="39">
        <v>406157</v>
      </c>
      <c r="BB30" s="40">
        <v>407982</v>
      </c>
      <c r="BC30" s="40">
        <v>410618</v>
      </c>
      <c r="BD30" s="41">
        <v>412445</v>
      </c>
      <c r="BE30" s="107">
        <v>408764</v>
      </c>
      <c r="BF30" s="108">
        <v>411436</v>
      </c>
      <c r="BG30" s="109">
        <v>413285</v>
      </c>
      <c r="BH30" s="109">
        <v>415956</v>
      </c>
      <c r="BI30" s="110">
        <v>417806</v>
      </c>
      <c r="BJ30" s="107">
        <v>408764</v>
      </c>
      <c r="BK30" s="108">
        <v>411436</v>
      </c>
      <c r="BL30" s="109">
        <v>413285</v>
      </c>
      <c r="BM30" s="109">
        <v>415956</v>
      </c>
      <c r="BN30" s="110">
        <v>417806</v>
      </c>
      <c r="BO30" s="38">
        <v>408764</v>
      </c>
      <c r="BP30" s="39">
        <v>411436</v>
      </c>
      <c r="BQ30" s="40">
        <v>413285</v>
      </c>
      <c r="BR30" s="40">
        <v>415956</v>
      </c>
      <c r="BS30" s="41">
        <v>417806</v>
      </c>
      <c r="BT30" s="38">
        <v>409982</v>
      </c>
      <c r="BU30" s="39">
        <v>412662</v>
      </c>
      <c r="BV30" s="40">
        <v>414517</v>
      </c>
      <c r="BW30" s="40">
        <v>417195</v>
      </c>
      <c r="BX30" s="41">
        <v>419051</v>
      </c>
      <c r="BY30" s="38">
        <v>412976</v>
      </c>
      <c r="BZ30" s="39">
        <v>415676</v>
      </c>
      <c r="CA30" s="40">
        <v>417544</v>
      </c>
      <c r="CB30" s="40">
        <v>420242</v>
      </c>
      <c r="CC30" s="41">
        <v>422112</v>
      </c>
      <c r="CD30" s="38">
        <v>422888</v>
      </c>
      <c r="CE30" s="39">
        <v>425652</v>
      </c>
      <c r="CF30" s="40">
        <v>427565</v>
      </c>
      <c r="CG30" s="40">
        <v>430328</v>
      </c>
      <c r="CH30" s="41">
        <v>432243</v>
      </c>
    </row>
    <row r="31" spans="1:86" x14ac:dyDescent="0.2">
      <c r="A31" s="33">
        <v>36</v>
      </c>
      <c r="B31" s="34">
        <v>367501</v>
      </c>
      <c r="C31" s="35">
        <v>369579</v>
      </c>
      <c r="D31" s="36">
        <v>371015</v>
      </c>
      <c r="E31" s="36">
        <v>373091</v>
      </c>
      <c r="F31" s="37">
        <v>374529</v>
      </c>
      <c r="G31" s="34">
        <v>368903</v>
      </c>
      <c r="H31" s="35">
        <v>370989</v>
      </c>
      <c r="I31" s="36">
        <v>372430</v>
      </c>
      <c r="J31" s="36">
        <v>374515</v>
      </c>
      <c r="K31" s="37">
        <v>375958</v>
      </c>
      <c r="L31" s="34">
        <v>371690</v>
      </c>
      <c r="M31" s="35">
        <v>373791</v>
      </c>
      <c r="N31" s="36">
        <v>375244</v>
      </c>
      <c r="O31" s="36">
        <v>377344</v>
      </c>
      <c r="P31" s="37">
        <v>378798</v>
      </c>
      <c r="Q31" s="34">
        <v>375407</v>
      </c>
      <c r="R31" s="35">
        <v>377529</v>
      </c>
      <c r="S31" s="36">
        <v>378997</v>
      </c>
      <c r="T31" s="36">
        <v>381118</v>
      </c>
      <c r="U31" s="37">
        <v>382586</v>
      </c>
      <c r="V31" s="34">
        <v>379085</v>
      </c>
      <c r="W31" s="35">
        <v>381228</v>
      </c>
      <c r="X31" s="36">
        <v>382710</v>
      </c>
      <c r="Y31" s="36">
        <v>384852</v>
      </c>
      <c r="Z31" s="37">
        <v>386335</v>
      </c>
      <c r="AA31" s="34">
        <v>379085</v>
      </c>
      <c r="AB31" s="35">
        <v>381228</v>
      </c>
      <c r="AC31" s="36">
        <v>382710</v>
      </c>
      <c r="AD31" s="36">
        <v>384852</v>
      </c>
      <c r="AE31" s="37">
        <v>386335</v>
      </c>
      <c r="AF31" s="34">
        <v>388735</v>
      </c>
      <c r="AG31" s="35">
        <v>390933</v>
      </c>
      <c r="AH31" s="36">
        <v>392452</v>
      </c>
      <c r="AI31" s="36">
        <v>394648</v>
      </c>
      <c r="AJ31" s="37">
        <v>396169</v>
      </c>
      <c r="AK31" s="34">
        <v>388735</v>
      </c>
      <c r="AL31" s="35">
        <v>390933</v>
      </c>
      <c r="AM31" s="36">
        <v>392452</v>
      </c>
      <c r="AN31" s="36">
        <v>394648</v>
      </c>
      <c r="AO31" s="37">
        <v>396169</v>
      </c>
      <c r="AP31" s="34">
        <v>389850</v>
      </c>
      <c r="AQ31" s="35">
        <v>392054</v>
      </c>
      <c r="AR31" s="36">
        <v>393578</v>
      </c>
      <c r="AS31" s="36">
        <v>395780</v>
      </c>
      <c r="AT31" s="37">
        <v>397306</v>
      </c>
      <c r="AU31" s="34">
        <v>394707</v>
      </c>
      <c r="AV31" s="35">
        <v>396938</v>
      </c>
      <c r="AW31" s="36">
        <v>398481</v>
      </c>
      <c r="AX31" s="36">
        <v>400711</v>
      </c>
      <c r="AY31" s="37">
        <v>402255</v>
      </c>
      <c r="AZ31" s="34">
        <v>410495</v>
      </c>
      <c r="BA31" s="35">
        <v>412816</v>
      </c>
      <c r="BB31" s="36">
        <v>414420</v>
      </c>
      <c r="BC31" s="36">
        <v>416739</v>
      </c>
      <c r="BD31" s="37">
        <v>418345</v>
      </c>
      <c r="BE31" s="103">
        <v>415831</v>
      </c>
      <c r="BF31" s="104">
        <v>418182</v>
      </c>
      <c r="BG31" s="105">
        <v>419807</v>
      </c>
      <c r="BH31" s="105">
        <v>422157</v>
      </c>
      <c r="BI31" s="106">
        <v>423783</v>
      </c>
      <c r="BJ31" s="103">
        <v>415831</v>
      </c>
      <c r="BK31" s="104">
        <v>418182</v>
      </c>
      <c r="BL31" s="105">
        <v>419807</v>
      </c>
      <c r="BM31" s="105">
        <v>422157</v>
      </c>
      <c r="BN31" s="106">
        <v>423783</v>
      </c>
      <c r="BO31" s="34">
        <v>415831</v>
      </c>
      <c r="BP31" s="35">
        <v>418182</v>
      </c>
      <c r="BQ31" s="36">
        <v>419807</v>
      </c>
      <c r="BR31" s="36">
        <v>422157</v>
      </c>
      <c r="BS31" s="37">
        <v>423783</v>
      </c>
      <c r="BT31" s="34">
        <v>417070</v>
      </c>
      <c r="BU31" s="35">
        <v>419428</v>
      </c>
      <c r="BV31" s="36">
        <v>421058</v>
      </c>
      <c r="BW31" s="36">
        <v>423414</v>
      </c>
      <c r="BX31" s="37">
        <v>425046</v>
      </c>
      <c r="BY31" s="34">
        <v>420116</v>
      </c>
      <c r="BZ31" s="35">
        <v>422491</v>
      </c>
      <c r="CA31" s="36">
        <v>424133</v>
      </c>
      <c r="CB31" s="36">
        <v>426507</v>
      </c>
      <c r="CC31" s="37">
        <v>428150</v>
      </c>
      <c r="CD31" s="34">
        <v>430199</v>
      </c>
      <c r="CE31" s="35">
        <v>432631</v>
      </c>
      <c r="CF31" s="36">
        <v>434313</v>
      </c>
      <c r="CG31" s="36">
        <v>436743</v>
      </c>
      <c r="CH31" s="37">
        <v>438426</v>
      </c>
    </row>
    <row r="32" spans="1:86" x14ac:dyDescent="0.2">
      <c r="A32" s="33">
        <v>37</v>
      </c>
      <c r="B32" s="34">
        <v>373882</v>
      </c>
      <c r="C32" s="35">
        <v>375657</v>
      </c>
      <c r="D32" s="36">
        <v>376888</v>
      </c>
      <c r="E32" s="36">
        <v>378663</v>
      </c>
      <c r="F32" s="37">
        <v>379892</v>
      </c>
      <c r="G32" s="34">
        <v>375308</v>
      </c>
      <c r="H32" s="35">
        <v>377090</v>
      </c>
      <c r="I32" s="36">
        <v>378325</v>
      </c>
      <c r="J32" s="36">
        <v>380107</v>
      </c>
      <c r="K32" s="37">
        <v>381341</v>
      </c>
      <c r="L32" s="34">
        <v>378144</v>
      </c>
      <c r="M32" s="35">
        <v>379940</v>
      </c>
      <c r="N32" s="36">
        <v>381184</v>
      </c>
      <c r="O32" s="36">
        <v>382980</v>
      </c>
      <c r="P32" s="37">
        <v>384222</v>
      </c>
      <c r="Q32" s="34">
        <v>381925</v>
      </c>
      <c r="R32" s="35">
        <v>383739</v>
      </c>
      <c r="S32" s="36">
        <v>384995</v>
      </c>
      <c r="T32" s="36">
        <v>386809</v>
      </c>
      <c r="U32" s="37">
        <v>388064</v>
      </c>
      <c r="V32" s="34">
        <v>385668</v>
      </c>
      <c r="W32" s="35">
        <v>387499</v>
      </c>
      <c r="X32" s="36">
        <v>388768</v>
      </c>
      <c r="Y32" s="36">
        <v>390600</v>
      </c>
      <c r="Z32" s="37">
        <v>391867</v>
      </c>
      <c r="AA32" s="34">
        <v>385668</v>
      </c>
      <c r="AB32" s="35">
        <v>387499</v>
      </c>
      <c r="AC32" s="36">
        <v>388768</v>
      </c>
      <c r="AD32" s="36">
        <v>390600</v>
      </c>
      <c r="AE32" s="37">
        <v>391867</v>
      </c>
      <c r="AF32" s="34">
        <v>395484</v>
      </c>
      <c r="AG32" s="35">
        <v>397362</v>
      </c>
      <c r="AH32" s="36">
        <v>398663</v>
      </c>
      <c r="AI32" s="36">
        <v>400541</v>
      </c>
      <c r="AJ32" s="37">
        <v>401841</v>
      </c>
      <c r="AK32" s="34">
        <v>395484</v>
      </c>
      <c r="AL32" s="35">
        <v>397362</v>
      </c>
      <c r="AM32" s="36">
        <v>398663</v>
      </c>
      <c r="AN32" s="36">
        <v>400541</v>
      </c>
      <c r="AO32" s="37">
        <v>401841</v>
      </c>
      <c r="AP32" s="34">
        <v>396619</v>
      </c>
      <c r="AQ32" s="35">
        <v>398502</v>
      </c>
      <c r="AR32" s="36">
        <v>399807</v>
      </c>
      <c r="AS32" s="36">
        <v>401691</v>
      </c>
      <c r="AT32" s="37">
        <v>402994</v>
      </c>
      <c r="AU32" s="34">
        <v>401560</v>
      </c>
      <c r="AV32" s="35">
        <v>403467</v>
      </c>
      <c r="AW32" s="36">
        <v>404788</v>
      </c>
      <c r="AX32" s="36">
        <v>406695</v>
      </c>
      <c r="AY32" s="37">
        <v>408015</v>
      </c>
      <c r="AZ32" s="34">
        <v>417623</v>
      </c>
      <c r="BA32" s="35">
        <v>419606</v>
      </c>
      <c r="BB32" s="36">
        <v>420980</v>
      </c>
      <c r="BC32" s="36">
        <v>422963</v>
      </c>
      <c r="BD32" s="37">
        <v>424336</v>
      </c>
      <c r="BE32" s="103">
        <v>423052</v>
      </c>
      <c r="BF32" s="104">
        <v>425061</v>
      </c>
      <c r="BG32" s="105">
        <v>426453</v>
      </c>
      <c r="BH32" s="105">
        <v>428462</v>
      </c>
      <c r="BI32" s="106">
        <v>429852</v>
      </c>
      <c r="BJ32" s="103">
        <v>423052</v>
      </c>
      <c r="BK32" s="104">
        <v>425061</v>
      </c>
      <c r="BL32" s="105">
        <v>426453</v>
      </c>
      <c r="BM32" s="105">
        <v>428462</v>
      </c>
      <c r="BN32" s="106">
        <v>429852</v>
      </c>
      <c r="BO32" s="34">
        <v>423052</v>
      </c>
      <c r="BP32" s="35">
        <v>425061</v>
      </c>
      <c r="BQ32" s="36">
        <v>426453</v>
      </c>
      <c r="BR32" s="36">
        <v>428462</v>
      </c>
      <c r="BS32" s="37">
        <v>429852</v>
      </c>
      <c r="BT32" s="34">
        <v>424312</v>
      </c>
      <c r="BU32" s="35">
        <v>426327</v>
      </c>
      <c r="BV32" s="36">
        <v>427723</v>
      </c>
      <c r="BW32" s="36">
        <v>429738</v>
      </c>
      <c r="BX32" s="37">
        <v>431132</v>
      </c>
      <c r="BY32" s="34">
        <v>427411</v>
      </c>
      <c r="BZ32" s="35">
        <v>429441</v>
      </c>
      <c r="CA32" s="36">
        <v>430847</v>
      </c>
      <c r="CB32" s="36">
        <v>432877</v>
      </c>
      <c r="CC32" s="37">
        <v>434281</v>
      </c>
      <c r="CD32" s="34">
        <v>437669</v>
      </c>
      <c r="CE32" s="35">
        <v>439747</v>
      </c>
      <c r="CF32" s="36">
        <v>441187</v>
      </c>
      <c r="CG32" s="36">
        <v>443266</v>
      </c>
      <c r="CH32" s="37">
        <v>444704</v>
      </c>
    </row>
    <row r="33" spans="1:86" x14ac:dyDescent="0.2">
      <c r="A33" s="33">
        <v>38</v>
      </c>
      <c r="B33" s="34">
        <v>380656</v>
      </c>
      <c r="C33" s="35">
        <v>382142</v>
      </c>
      <c r="D33" s="36">
        <v>383172</v>
      </c>
      <c r="E33" s="36">
        <v>384657</v>
      </c>
      <c r="F33" s="37">
        <v>385688</v>
      </c>
      <c r="G33" s="34">
        <v>382108</v>
      </c>
      <c r="H33" s="35">
        <v>383600</v>
      </c>
      <c r="I33" s="36">
        <v>384633</v>
      </c>
      <c r="J33" s="36">
        <v>386125</v>
      </c>
      <c r="K33" s="37">
        <v>387160</v>
      </c>
      <c r="L33" s="34">
        <v>384995</v>
      </c>
      <c r="M33" s="35">
        <v>386498</v>
      </c>
      <c r="N33" s="36">
        <v>387539</v>
      </c>
      <c r="O33" s="36">
        <v>389042</v>
      </c>
      <c r="P33" s="37">
        <v>390085</v>
      </c>
      <c r="Q33" s="34">
        <v>388845</v>
      </c>
      <c r="R33" s="35">
        <v>390363</v>
      </c>
      <c r="S33" s="36">
        <v>391415</v>
      </c>
      <c r="T33" s="36">
        <v>392932</v>
      </c>
      <c r="U33" s="37">
        <v>393986</v>
      </c>
      <c r="V33" s="34">
        <v>392655</v>
      </c>
      <c r="W33" s="35">
        <v>394188</v>
      </c>
      <c r="X33" s="36">
        <v>395250</v>
      </c>
      <c r="Y33" s="36">
        <v>396782</v>
      </c>
      <c r="Z33" s="37">
        <v>397846</v>
      </c>
      <c r="AA33" s="34">
        <v>392655</v>
      </c>
      <c r="AB33" s="35">
        <v>394188</v>
      </c>
      <c r="AC33" s="36">
        <v>395250</v>
      </c>
      <c r="AD33" s="36">
        <v>396782</v>
      </c>
      <c r="AE33" s="37">
        <v>397846</v>
      </c>
      <c r="AF33" s="34">
        <v>402650</v>
      </c>
      <c r="AG33" s="35">
        <v>404222</v>
      </c>
      <c r="AH33" s="36">
        <v>405311</v>
      </c>
      <c r="AI33" s="36">
        <v>406883</v>
      </c>
      <c r="AJ33" s="37">
        <v>407973</v>
      </c>
      <c r="AK33" s="34">
        <v>402650</v>
      </c>
      <c r="AL33" s="35">
        <v>404222</v>
      </c>
      <c r="AM33" s="36">
        <v>405311</v>
      </c>
      <c r="AN33" s="36">
        <v>406883</v>
      </c>
      <c r="AO33" s="37">
        <v>407973</v>
      </c>
      <c r="AP33" s="34">
        <v>403805</v>
      </c>
      <c r="AQ33" s="35">
        <v>405381</v>
      </c>
      <c r="AR33" s="36">
        <v>406473</v>
      </c>
      <c r="AS33" s="36">
        <v>408050</v>
      </c>
      <c r="AT33" s="37">
        <v>409143</v>
      </c>
      <c r="AU33" s="34">
        <v>408836</v>
      </c>
      <c r="AV33" s="35">
        <v>410432</v>
      </c>
      <c r="AW33" s="36">
        <v>411538</v>
      </c>
      <c r="AX33" s="36">
        <v>413134</v>
      </c>
      <c r="AY33" s="37">
        <v>414241</v>
      </c>
      <c r="AZ33" s="34">
        <v>425189</v>
      </c>
      <c r="BA33" s="35">
        <v>426849</v>
      </c>
      <c r="BB33" s="36">
        <v>427999</v>
      </c>
      <c r="BC33" s="36">
        <v>429658</v>
      </c>
      <c r="BD33" s="37">
        <v>430810</v>
      </c>
      <c r="BE33" s="103">
        <v>430717</v>
      </c>
      <c r="BF33" s="104">
        <v>432398</v>
      </c>
      <c r="BG33" s="105">
        <v>433563</v>
      </c>
      <c r="BH33" s="105">
        <v>435245</v>
      </c>
      <c r="BI33" s="106">
        <v>436411</v>
      </c>
      <c r="BJ33" s="103">
        <v>430717</v>
      </c>
      <c r="BK33" s="104">
        <v>432398</v>
      </c>
      <c r="BL33" s="105">
        <v>433563</v>
      </c>
      <c r="BM33" s="105">
        <v>435245</v>
      </c>
      <c r="BN33" s="106">
        <v>436411</v>
      </c>
      <c r="BO33" s="34">
        <v>430717</v>
      </c>
      <c r="BP33" s="35">
        <v>432398</v>
      </c>
      <c r="BQ33" s="36">
        <v>433563</v>
      </c>
      <c r="BR33" s="36">
        <v>435245</v>
      </c>
      <c r="BS33" s="37">
        <v>436411</v>
      </c>
      <c r="BT33" s="34">
        <v>432000</v>
      </c>
      <c r="BU33" s="35">
        <v>433686</v>
      </c>
      <c r="BV33" s="36">
        <v>434855</v>
      </c>
      <c r="BW33" s="36">
        <v>436541</v>
      </c>
      <c r="BX33" s="37">
        <v>437711</v>
      </c>
      <c r="BY33" s="34">
        <v>435155</v>
      </c>
      <c r="BZ33" s="35">
        <v>436854</v>
      </c>
      <c r="CA33" s="36">
        <v>438031</v>
      </c>
      <c r="CB33" s="36">
        <v>439729</v>
      </c>
      <c r="CC33" s="37">
        <v>440908</v>
      </c>
      <c r="CD33" s="34">
        <v>445599</v>
      </c>
      <c r="CE33" s="35">
        <v>447338</v>
      </c>
      <c r="CF33" s="36">
        <v>448544</v>
      </c>
      <c r="CG33" s="36">
        <v>450283</v>
      </c>
      <c r="CH33" s="37">
        <v>451490</v>
      </c>
    </row>
    <row r="34" spans="1:86" x14ac:dyDescent="0.2">
      <c r="A34" s="33">
        <v>39</v>
      </c>
      <c r="B34" s="34">
        <v>387457</v>
      </c>
      <c r="C34" s="35">
        <v>388601</v>
      </c>
      <c r="D34" s="36">
        <v>389393</v>
      </c>
      <c r="E34" s="36">
        <v>390537</v>
      </c>
      <c r="F34" s="37">
        <v>391331</v>
      </c>
      <c r="G34" s="34">
        <v>388935</v>
      </c>
      <c r="H34" s="35">
        <v>390083</v>
      </c>
      <c r="I34" s="36">
        <v>390879</v>
      </c>
      <c r="J34" s="36">
        <v>392027</v>
      </c>
      <c r="K34" s="37">
        <v>392824</v>
      </c>
      <c r="L34" s="34">
        <v>391873</v>
      </c>
      <c r="M34" s="35">
        <v>393030</v>
      </c>
      <c r="N34" s="36">
        <v>393831</v>
      </c>
      <c r="O34" s="36">
        <v>394989</v>
      </c>
      <c r="P34" s="37">
        <v>395791</v>
      </c>
      <c r="Q34" s="34">
        <v>395792</v>
      </c>
      <c r="R34" s="35">
        <v>396961</v>
      </c>
      <c r="S34" s="36">
        <v>397770</v>
      </c>
      <c r="T34" s="36">
        <v>398939</v>
      </c>
      <c r="U34" s="37">
        <v>399750</v>
      </c>
      <c r="V34" s="34">
        <v>399670</v>
      </c>
      <c r="W34" s="35">
        <v>400850</v>
      </c>
      <c r="X34" s="36">
        <v>401667</v>
      </c>
      <c r="Y34" s="36">
        <v>402848</v>
      </c>
      <c r="Z34" s="37">
        <v>403666</v>
      </c>
      <c r="AA34" s="34">
        <v>399670</v>
      </c>
      <c r="AB34" s="35">
        <v>400850</v>
      </c>
      <c r="AC34" s="36">
        <v>401667</v>
      </c>
      <c r="AD34" s="36">
        <v>402848</v>
      </c>
      <c r="AE34" s="37">
        <v>403666</v>
      </c>
      <c r="AF34" s="34">
        <v>409843</v>
      </c>
      <c r="AG34" s="35">
        <v>411053</v>
      </c>
      <c r="AH34" s="36">
        <v>411891</v>
      </c>
      <c r="AI34" s="36">
        <v>413101</v>
      </c>
      <c r="AJ34" s="37">
        <v>413941</v>
      </c>
      <c r="AK34" s="34">
        <v>409843</v>
      </c>
      <c r="AL34" s="35">
        <v>411053</v>
      </c>
      <c r="AM34" s="36">
        <v>411891</v>
      </c>
      <c r="AN34" s="36">
        <v>413101</v>
      </c>
      <c r="AO34" s="37">
        <v>413941</v>
      </c>
      <c r="AP34" s="34">
        <v>411019</v>
      </c>
      <c r="AQ34" s="35">
        <v>412233</v>
      </c>
      <c r="AR34" s="36">
        <v>413073</v>
      </c>
      <c r="AS34" s="36">
        <v>414287</v>
      </c>
      <c r="AT34" s="37">
        <v>415129</v>
      </c>
      <c r="AU34" s="34">
        <v>416140</v>
      </c>
      <c r="AV34" s="35">
        <v>417369</v>
      </c>
      <c r="AW34" s="36">
        <v>418220</v>
      </c>
      <c r="AX34" s="36">
        <v>419449</v>
      </c>
      <c r="AY34" s="37">
        <v>420301</v>
      </c>
      <c r="AZ34" s="34">
        <v>432786</v>
      </c>
      <c r="BA34" s="35">
        <v>434064</v>
      </c>
      <c r="BB34" s="36">
        <v>434949</v>
      </c>
      <c r="BC34" s="36">
        <v>436227</v>
      </c>
      <c r="BD34" s="37">
        <v>437113</v>
      </c>
      <c r="BE34" s="103">
        <v>438412</v>
      </c>
      <c r="BF34" s="104">
        <v>439707</v>
      </c>
      <c r="BG34" s="105">
        <v>440603</v>
      </c>
      <c r="BH34" s="105">
        <v>441898</v>
      </c>
      <c r="BI34" s="106">
        <v>442796</v>
      </c>
      <c r="BJ34" s="103">
        <v>438412</v>
      </c>
      <c r="BK34" s="104">
        <v>439707</v>
      </c>
      <c r="BL34" s="105">
        <v>440603</v>
      </c>
      <c r="BM34" s="105">
        <v>441898</v>
      </c>
      <c r="BN34" s="106">
        <v>442796</v>
      </c>
      <c r="BO34" s="34">
        <v>438412</v>
      </c>
      <c r="BP34" s="35">
        <v>439707</v>
      </c>
      <c r="BQ34" s="36">
        <v>440603</v>
      </c>
      <c r="BR34" s="36">
        <v>441898</v>
      </c>
      <c r="BS34" s="37">
        <v>442796</v>
      </c>
      <c r="BT34" s="34">
        <v>439718</v>
      </c>
      <c r="BU34" s="35">
        <v>441016</v>
      </c>
      <c r="BV34" s="36">
        <v>441916</v>
      </c>
      <c r="BW34" s="36">
        <v>443214</v>
      </c>
      <c r="BX34" s="37">
        <v>444115</v>
      </c>
      <c r="BY34" s="34">
        <v>442929</v>
      </c>
      <c r="BZ34" s="35">
        <v>444237</v>
      </c>
      <c r="CA34" s="36">
        <v>445143</v>
      </c>
      <c r="CB34" s="36">
        <v>446451</v>
      </c>
      <c r="CC34" s="37">
        <v>447358</v>
      </c>
      <c r="CD34" s="34">
        <v>453560</v>
      </c>
      <c r="CE34" s="35">
        <v>454899</v>
      </c>
      <c r="CF34" s="36">
        <v>455827</v>
      </c>
      <c r="CG34" s="36">
        <v>457166</v>
      </c>
      <c r="CH34" s="37">
        <v>458095</v>
      </c>
    </row>
    <row r="35" spans="1:86" x14ac:dyDescent="0.2">
      <c r="A35" s="33">
        <v>40</v>
      </c>
      <c r="B35" s="38">
        <v>394412</v>
      </c>
      <c r="C35" s="39">
        <v>395194</v>
      </c>
      <c r="D35" s="40">
        <v>395737</v>
      </c>
      <c r="E35" s="40">
        <v>396521</v>
      </c>
      <c r="F35" s="41">
        <v>397063</v>
      </c>
      <c r="G35" s="38">
        <v>395916</v>
      </c>
      <c r="H35" s="39">
        <v>396701</v>
      </c>
      <c r="I35" s="40">
        <v>397246</v>
      </c>
      <c r="J35" s="40">
        <v>398033</v>
      </c>
      <c r="K35" s="41">
        <v>398577</v>
      </c>
      <c r="L35" s="38">
        <v>398907</v>
      </c>
      <c r="M35" s="39">
        <v>399698</v>
      </c>
      <c r="N35" s="40">
        <v>400247</v>
      </c>
      <c r="O35" s="40">
        <v>401040</v>
      </c>
      <c r="P35" s="41">
        <v>401588</v>
      </c>
      <c r="Q35" s="38">
        <v>402896</v>
      </c>
      <c r="R35" s="39">
        <v>403695</v>
      </c>
      <c r="S35" s="40">
        <v>404249</v>
      </c>
      <c r="T35" s="40">
        <v>405050</v>
      </c>
      <c r="U35" s="41">
        <v>405604</v>
      </c>
      <c r="V35" s="38">
        <v>406844</v>
      </c>
      <c r="W35" s="39">
        <v>407651</v>
      </c>
      <c r="X35" s="40">
        <v>408211</v>
      </c>
      <c r="Y35" s="40">
        <v>409019</v>
      </c>
      <c r="Z35" s="41">
        <v>409579</v>
      </c>
      <c r="AA35" s="38">
        <v>406844</v>
      </c>
      <c r="AB35" s="39">
        <v>407651</v>
      </c>
      <c r="AC35" s="40">
        <v>408211</v>
      </c>
      <c r="AD35" s="40">
        <v>409019</v>
      </c>
      <c r="AE35" s="41">
        <v>409579</v>
      </c>
      <c r="AF35" s="38">
        <v>417200</v>
      </c>
      <c r="AG35" s="39">
        <v>418028</v>
      </c>
      <c r="AH35" s="40">
        <v>418601</v>
      </c>
      <c r="AI35" s="40">
        <v>419431</v>
      </c>
      <c r="AJ35" s="41">
        <v>420004</v>
      </c>
      <c r="AK35" s="38">
        <v>417200</v>
      </c>
      <c r="AL35" s="39">
        <v>418028</v>
      </c>
      <c r="AM35" s="40">
        <v>418601</v>
      </c>
      <c r="AN35" s="40">
        <v>419431</v>
      </c>
      <c r="AO35" s="41">
        <v>420004</v>
      </c>
      <c r="AP35" s="38">
        <v>418397</v>
      </c>
      <c r="AQ35" s="39">
        <v>419227</v>
      </c>
      <c r="AR35" s="40">
        <v>419802</v>
      </c>
      <c r="AS35" s="40">
        <v>420634</v>
      </c>
      <c r="AT35" s="41">
        <v>421209</v>
      </c>
      <c r="AU35" s="38">
        <v>423610</v>
      </c>
      <c r="AV35" s="39">
        <v>424450</v>
      </c>
      <c r="AW35" s="40">
        <v>425033</v>
      </c>
      <c r="AX35" s="40">
        <v>425875</v>
      </c>
      <c r="AY35" s="41">
        <v>426457</v>
      </c>
      <c r="AZ35" s="38">
        <v>440554</v>
      </c>
      <c r="BA35" s="39">
        <v>441428</v>
      </c>
      <c r="BB35" s="40">
        <v>442034</v>
      </c>
      <c r="BC35" s="40">
        <v>442909</v>
      </c>
      <c r="BD35" s="41">
        <v>443515</v>
      </c>
      <c r="BE35" s="107">
        <v>446281</v>
      </c>
      <c r="BF35" s="108">
        <v>447166</v>
      </c>
      <c r="BG35" s="109">
        <v>447780</v>
      </c>
      <c r="BH35" s="109">
        <v>448667</v>
      </c>
      <c r="BI35" s="110">
        <v>449281</v>
      </c>
      <c r="BJ35" s="107">
        <v>446281</v>
      </c>
      <c r="BK35" s="108">
        <v>447166</v>
      </c>
      <c r="BL35" s="109">
        <v>447780</v>
      </c>
      <c r="BM35" s="109">
        <v>448667</v>
      </c>
      <c r="BN35" s="110">
        <v>449281</v>
      </c>
      <c r="BO35" s="38">
        <v>446281</v>
      </c>
      <c r="BP35" s="39">
        <v>447166</v>
      </c>
      <c r="BQ35" s="40">
        <v>447780</v>
      </c>
      <c r="BR35" s="40">
        <v>448667</v>
      </c>
      <c r="BS35" s="41">
        <v>449281</v>
      </c>
      <c r="BT35" s="38">
        <v>447611</v>
      </c>
      <c r="BU35" s="39">
        <v>448499</v>
      </c>
      <c r="BV35" s="40">
        <v>449115</v>
      </c>
      <c r="BW35" s="40">
        <v>450004</v>
      </c>
      <c r="BX35" s="41">
        <v>450620</v>
      </c>
      <c r="BY35" s="38">
        <v>450880</v>
      </c>
      <c r="BZ35" s="39">
        <v>451775</v>
      </c>
      <c r="CA35" s="40">
        <v>452395</v>
      </c>
      <c r="CB35" s="40">
        <v>453291</v>
      </c>
      <c r="CC35" s="41">
        <v>453911</v>
      </c>
      <c r="CD35" s="38">
        <v>461701</v>
      </c>
      <c r="CE35" s="39">
        <v>462617</v>
      </c>
      <c r="CF35" s="40">
        <v>463252</v>
      </c>
      <c r="CG35" s="40">
        <v>464169</v>
      </c>
      <c r="CH35" s="41">
        <v>464804</v>
      </c>
    </row>
    <row r="36" spans="1:86" x14ac:dyDescent="0.2">
      <c r="A36" s="33">
        <v>41</v>
      </c>
      <c r="B36" s="34">
        <v>401517</v>
      </c>
      <c r="C36" s="35">
        <v>401918</v>
      </c>
      <c r="D36" s="36">
        <v>402198</v>
      </c>
      <c r="E36" s="36">
        <v>402597</v>
      </c>
      <c r="F36" s="37">
        <v>402877</v>
      </c>
      <c r="G36" s="34">
        <v>403049</v>
      </c>
      <c r="H36" s="35">
        <v>403452</v>
      </c>
      <c r="I36" s="36">
        <v>403732</v>
      </c>
      <c r="J36" s="36">
        <v>404134</v>
      </c>
      <c r="K36" s="37">
        <v>404414</v>
      </c>
      <c r="L36" s="34">
        <v>406094</v>
      </c>
      <c r="M36" s="35">
        <v>406500</v>
      </c>
      <c r="N36" s="36">
        <v>406783</v>
      </c>
      <c r="O36" s="36">
        <v>407187</v>
      </c>
      <c r="P36" s="37">
        <v>407470</v>
      </c>
      <c r="Q36" s="34">
        <v>410155</v>
      </c>
      <c r="R36" s="35">
        <v>410565</v>
      </c>
      <c r="S36" s="36">
        <v>410850</v>
      </c>
      <c r="T36" s="36">
        <v>411259</v>
      </c>
      <c r="U36" s="37">
        <v>411544</v>
      </c>
      <c r="V36" s="34">
        <v>414174</v>
      </c>
      <c r="W36" s="35">
        <v>414588</v>
      </c>
      <c r="X36" s="36">
        <v>414876</v>
      </c>
      <c r="Y36" s="36">
        <v>415289</v>
      </c>
      <c r="Z36" s="37">
        <v>415577</v>
      </c>
      <c r="AA36" s="34">
        <v>414174</v>
      </c>
      <c r="AB36" s="35">
        <v>414588</v>
      </c>
      <c r="AC36" s="36">
        <v>414876</v>
      </c>
      <c r="AD36" s="36">
        <v>415289</v>
      </c>
      <c r="AE36" s="37">
        <v>415577</v>
      </c>
      <c r="AF36" s="34">
        <v>424716</v>
      </c>
      <c r="AG36" s="35">
        <v>425140</v>
      </c>
      <c r="AH36" s="36">
        <v>425436</v>
      </c>
      <c r="AI36" s="36">
        <v>425859</v>
      </c>
      <c r="AJ36" s="37">
        <v>426155</v>
      </c>
      <c r="AK36" s="34">
        <v>424716</v>
      </c>
      <c r="AL36" s="35">
        <v>425140</v>
      </c>
      <c r="AM36" s="36">
        <v>425436</v>
      </c>
      <c r="AN36" s="36">
        <v>425859</v>
      </c>
      <c r="AO36" s="37">
        <v>426155</v>
      </c>
      <c r="AP36" s="34">
        <v>425935</v>
      </c>
      <c r="AQ36" s="35">
        <v>426361</v>
      </c>
      <c r="AR36" s="36">
        <v>426657</v>
      </c>
      <c r="AS36" s="36">
        <v>427081</v>
      </c>
      <c r="AT36" s="37">
        <v>427378</v>
      </c>
      <c r="AU36" s="34">
        <v>431241</v>
      </c>
      <c r="AV36" s="35">
        <v>431672</v>
      </c>
      <c r="AW36" s="36">
        <v>431972</v>
      </c>
      <c r="AX36" s="36">
        <v>432401</v>
      </c>
      <c r="AY36" s="37">
        <v>432702</v>
      </c>
      <c r="AZ36" s="34">
        <v>448491</v>
      </c>
      <c r="BA36" s="35">
        <v>448939</v>
      </c>
      <c r="BB36" s="36">
        <v>449251</v>
      </c>
      <c r="BC36" s="36">
        <v>449698</v>
      </c>
      <c r="BD36" s="37">
        <v>450010</v>
      </c>
      <c r="BE36" s="103">
        <v>454321</v>
      </c>
      <c r="BF36" s="104">
        <v>454775</v>
      </c>
      <c r="BG36" s="105">
        <v>455091</v>
      </c>
      <c r="BH36" s="105">
        <v>455544</v>
      </c>
      <c r="BI36" s="106">
        <v>455860</v>
      </c>
      <c r="BJ36" s="103">
        <v>454321</v>
      </c>
      <c r="BK36" s="104">
        <v>454775</v>
      </c>
      <c r="BL36" s="105">
        <v>455091</v>
      </c>
      <c r="BM36" s="105">
        <v>455544</v>
      </c>
      <c r="BN36" s="106">
        <v>455860</v>
      </c>
      <c r="BO36" s="34">
        <v>454321</v>
      </c>
      <c r="BP36" s="35">
        <v>454775</v>
      </c>
      <c r="BQ36" s="36">
        <v>455091</v>
      </c>
      <c r="BR36" s="36">
        <v>455544</v>
      </c>
      <c r="BS36" s="37">
        <v>455860</v>
      </c>
      <c r="BT36" s="34">
        <v>455675</v>
      </c>
      <c r="BU36" s="35">
        <v>456130</v>
      </c>
      <c r="BV36" s="36">
        <v>456448</v>
      </c>
      <c r="BW36" s="36">
        <v>456901</v>
      </c>
      <c r="BX36" s="37">
        <v>457219</v>
      </c>
      <c r="BY36" s="34">
        <v>459003</v>
      </c>
      <c r="BZ36" s="35">
        <v>459462</v>
      </c>
      <c r="CA36" s="36">
        <v>459781</v>
      </c>
      <c r="CB36" s="36">
        <v>460238</v>
      </c>
      <c r="CC36" s="37">
        <v>460558</v>
      </c>
      <c r="CD36" s="34">
        <v>470019</v>
      </c>
      <c r="CE36" s="35">
        <v>470489</v>
      </c>
      <c r="CF36" s="36">
        <v>470816</v>
      </c>
      <c r="CG36" s="36">
        <v>471284</v>
      </c>
      <c r="CH36" s="37">
        <v>471611</v>
      </c>
    </row>
    <row r="37" spans="1:86" x14ac:dyDescent="0.2">
      <c r="A37" s="33">
        <v>42</v>
      </c>
      <c r="B37" s="34">
        <v>408777</v>
      </c>
      <c r="C37" s="35">
        <v>408777</v>
      </c>
      <c r="D37" s="36">
        <v>408777</v>
      </c>
      <c r="E37" s="36">
        <v>408777</v>
      </c>
      <c r="F37" s="37">
        <v>408777</v>
      </c>
      <c r="G37" s="34">
        <v>410336</v>
      </c>
      <c r="H37" s="35">
        <v>410336</v>
      </c>
      <c r="I37" s="36">
        <v>410336</v>
      </c>
      <c r="J37" s="36">
        <v>410336</v>
      </c>
      <c r="K37" s="37">
        <v>410336</v>
      </c>
      <c r="L37" s="34">
        <v>413437</v>
      </c>
      <c r="M37" s="35">
        <v>413437</v>
      </c>
      <c r="N37" s="36">
        <v>413437</v>
      </c>
      <c r="O37" s="36">
        <v>413437</v>
      </c>
      <c r="P37" s="37">
        <v>413437</v>
      </c>
      <c r="Q37" s="34">
        <v>417571</v>
      </c>
      <c r="R37" s="35">
        <v>417571</v>
      </c>
      <c r="S37" s="36">
        <v>417571</v>
      </c>
      <c r="T37" s="36">
        <v>417571</v>
      </c>
      <c r="U37" s="37">
        <v>417571</v>
      </c>
      <c r="V37" s="34">
        <v>421663</v>
      </c>
      <c r="W37" s="35">
        <v>421663</v>
      </c>
      <c r="X37" s="36">
        <v>421663</v>
      </c>
      <c r="Y37" s="36">
        <v>421663</v>
      </c>
      <c r="Z37" s="37">
        <v>421663</v>
      </c>
      <c r="AA37" s="34">
        <v>421663</v>
      </c>
      <c r="AB37" s="35">
        <v>421663</v>
      </c>
      <c r="AC37" s="36">
        <v>421663</v>
      </c>
      <c r="AD37" s="36">
        <v>421663</v>
      </c>
      <c r="AE37" s="37">
        <v>421663</v>
      </c>
      <c r="AF37" s="34">
        <v>432396</v>
      </c>
      <c r="AG37" s="35">
        <v>432396</v>
      </c>
      <c r="AH37" s="36">
        <v>432396</v>
      </c>
      <c r="AI37" s="36">
        <v>432396</v>
      </c>
      <c r="AJ37" s="37">
        <v>432396</v>
      </c>
      <c r="AK37" s="34">
        <v>432396</v>
      </c>
      <c r="AL37" s="35">
        <v>432396</v>
      </c>
      <c r="AM37" s="36">
        <v>432396</v>
      </c>
      <c r="AN37" s="36">
        <v>432396</v>
      </c>
      <c r="AO37" s="37">
        <v>432396</v>
      </c>
      <c r="AP37" s="34">
        <v>433636</v>
      </c>
      <c r="AQ37" s="35">
        <v>433636</v>
      </c>
      <c r="AR37" s="36">
        <v>433636</v>
      </c>
      <c r="AS37" s="36">
        <v>433636</v>
      </c>
      <c r="AT37" s="37">
        <v>433636</v>
      </c>
      <c r="AU37" s="34">
        <v>439039</v>
      </c>
      <c r="AV37" s="35">
        <v>439039</v>
      </c>
      <c r="AW37" s="36">
        <v>439039</v>
      </c>
      <c r="AX37" s="36">
        <v>439039</v>
      </c>
      <c r="AY37" s="37">
        <v>439039</v>
      </c>
      <c r="AZ37" s="34">
        <v>456600</v>
      </c>
      <c r="BA37" s="35">
        <v>456600</v>
      </c>
      <c r="BB37" s="36">
        <v>456600</v>
      </c>
      <c r="BC37" s="36">
        <v>456600</v>
      </c>
      <c r="BD37" s="37">
        <v>456600</v>
      </c>
      <c r="BE37" s="103">
        <v>462536</v>
      </c>
      <c r="BF37" s="104">
        <v>462536</v>
      </c>
      <c r="BG37" s="105">
        <v>462536</v>
      </c>
      <c r="BH37" s="105">
        <v>462536</v>
      </c>
      <c r="BI37" s="106">
        <v>462536</v>
      </c>
      <c r="BJ37" s="103">
        <v>462536</v>
      </c>
      <c r="BK37" s="104">
        <v>462536</v>
      </c>
      <c r="BL37" s="105">
        <v>462536</v>
      </c>
      <c r="BM37" s="105">
        <v>462536</v>
      </c>
      <c r="BN37" s="106">
        <v>462536</v>
      </c>
      <c r="BO37" s="34">
        <v>462536</v>
      </c>
      <c r="BP37" s="35">
        <v>462536</v>
      </c>
      <c r="BQ37" s="36">
        <v>462536</v>
      </c>
      <c r="BR37" s="36">
        <v>462536</v>
      </c>
      <c r="BS37" s="37">
        <v>462536</v>
      </c>
      <c r="BT37" s="34">
        <v>463914</v>
      </c>
      <c r="BU37" s="35">
        <v>463914</v>
      </c>
      <c r="BV37" s="36">
        <v>463914</v>
      </c>
      <c r="BW37" s="36">
        <v>463914</v>
      </c>
      <c r="BX37" s="37">
        <v>463914</v>
      </c>
      <c r="BY37" s="34">
        <v>467302</v>
      </c>
      <c r="BZ37" s="35">
        <v>467302</v>
      </c>
      <c r="CA37" s="36">
        <v>467302</v>
      </c>
      <c r="CB37" s="36">
        <v>467302</v>
      </c>
      <c r="CC37" s="37">
        <v>467302</v>
      </c>
      <c r="CD37" s="34">
        <v>478517</v>
      </c>
      <c r="CE37" s="35">
        <v>478517</v>
      </c>
      <c r="CF37" s="36">
        <v>478517</v>
      </c>
      <c r="CG37" s="36">
        <v>478517</v>
      </c>
      <c r="CH37" s="37">
        <v>478517</v>
      </c>
    </row>
    <row r="38" spans="1:86" x14ac:dyDescent="0.2">
      <c r="A38" s="33">
        <v>43</v>
      </c>
      <c r="B38" s="34">
        <v>417862</v>
      </c>
      <c r="C38" s="35">
        <v>417862</v>
      </c>
      <c r="D38" s="36">
        <v>417862</v>
      </c>
      <c r="E38" s="36">
        <v>417862</v>
      </c>
      <c r="F38" s="37">
        <v>417862</v>
      </c>
      <c r="G38" s="34">
        <v>419456</v>
      </c>
      <c r="H38" s="35">
        <v>419456</v>
      </c>
      <c r="I38" s="36">
        <v>419456</v>
      </c>
      <c r="J38" s="36">
        <v>419456</v>
      </c>
      <c r="K38" s="37">
        <v>419456</v>
      </c>
      <c r="L38" s="34">
        <v>422625</v>
      </c>
      <c r="M38" s="35">
        <v>422625</v>
      </c>
      <c r="N38" s="36">
        <v>422625</v>
      </c>
      <c r="O38" s="36">
        <v>422625</v>
      </c>
      <c r="P38" s="37">
        <v>422625</v>
      </c>
      <c r="Q38" s="34">
        <v>426851</v>
      </c>
      <c r="R38" s="35">
        <v>426851</v>
      </c>
      <c r="S38" s="36">
        <v>426851</v>
      </c>
      <c r="T38" s="36">
        <v>426851</v>
      </c>
      <c r="U38" s="37">
        <v>426851</v>
      </c>
      <c r="V38" s="34">
        <v>431034</v>
      </c>
      <c r="W38" s="35">
        <v>431034</v>
      </c>
      <c r="X38" s="36">
        <v>431034</v>
      </c>
      <c r="Y38" s="36">
        <v>431034</v>
      </c>
      <c r="Z38" s="37">
        <v>431034</v>
      </c>
      <c r="AA38" s="34">
        <v>431034</v>
      </c>
      <c r="AB38" s="35">
        <v>431034</v>
      </c>
      <c r="AC38" s="36">
        <v>431034</v>
      </c>
      <c r="AD38" s="36">
        <v>431034</v>
      </c>
      <c r="AE38" s="37">
        <v>431034</v>
      </c>
      <c r="AF38" s="34">
        <v>442005</v>
      </c>
      <c r="AG38" s="35">
        <v>442005</v>
      </c>
      <c r="AH38" s="36">
        <v>442005</v>
      </c>
      <c r="AI38" s="36">
        <v>442005</v>
      </c>
      <c r="AJ38" s="37">
        <v>442005</v>
      </c>
      <c r="AK38" s="34">
        <v>442005</v>
      </c>
      <c r="AL38" s="35">
        <v>442005</v>
      </c>
      <c r="AM38" s="36">
        <v>442005</v>
      </c>
      <c r="AN38" s="36">
        <v>442005</v>
      </c>
      <c r="AO38" s="37">
        <v>442005</v>
      </c>
      <c r="AP38" s="34">
        <v>443273</v>
      </c>
      <c r="AQ38" s="35">
        <v>443273</v>
      </c>
      <c r="AR38" s="36">
        <v>443273</v>
      </c>
      <c r="AS38" s="36">
        <v>443273</v>
      </c>
      <c r="AT38" s="37">
        <v>443273</v>
      </c>
      <c r="AU38" s="34">
        <v>448796</v>
      </c>
      <c r="AV38" s="35">
        <v>448796</v>
      </c>
      <c r="AW38" s="36">
        <v>448796</v>
      </c>
      <c r="AX38" s="36">
        <v>448796</v>
      </c>
      <c r="AY38" s="37">
        <v>448796</v>
      </c>
      <c r="AZ38" s="34">
        <v>466748</v>
      </c>
      <c r="BA38" s="35">
        <v>466748</v>
      </c>
      <c r="BB38" s="36">
        <v>466748</v>
      </c>
      <c r="BC38" s="36">
        <v>466748</v>
      </c>
      <c r="BD38" s="37">
        <v>466748</v>
      </c>
      <c r="BE38" s="103">
        <v>472815</v>
      </c>
      <c r="BF38" s="104">
        <v>472815</v>
      </c>
      <c r="BG38" s="105">
        <v>472815</v>
      </c>
      <c r="BH38" s="105">
        <v>472815</v>
      </c>
      <c r="BI38" s="106">
        <v>472815</v>
      </c>
      <c r="BJ38" s="103">
        <v>472815</v>
      </c>
      <c r="BK38" s="104">
        <v>472815</v>
      </c>
      <c r="BL38" s="105">
        <v>472815</v>
      </c>
      <c r="BM38" s="105">
        <v>472815</v>
      </c>
      <c r="BN38" s="106">
        <v>472815</v>
      </c>
      <c r="BO38" s="34">
        <v>472815</v>
      </c>
      <c r="BP38" s="35">
        <v>472815</v>
      </c>
      <c r="BQ38" s="36">
        <v>472815</v>
      </c>
      <c r="BR38" s="36">
        <v>472815</v>
      </c>
      <c r="BS38" s="37">
        <v>472815</v>
      </c>
      <c r="BT38" s="34">
        <v>474224</v>
      </c>
      <c r="BU38" s="35">
        <v>474224</v>
      </c>
      <c r="BV38" s="36">
        <v>474224</v>
      </c>
      <c r="BW38" s="36">
        <v>474224</v>
      </c>
      <c r="BX38" s="37">
        <v>474224</v>
      </c>
      <c r="BY38" s="34">
        <v>477687</v>
      </c>
      <c r="BZ38" s="35">
        <v>477687</v>
      </c>
      <c r="CA38" s="36">
        <v>477687</v>
      </c>
      <c r="CB38" s="36">
        <v>477687</v>
      </c>
      <c r="CC38" s="37">
        <v>477687</v>
      </c>
      <c r="CD38" s="34">
        <v>489152</v>
      </c>
      <c r="CE38" s="35">
        <v>489152</v>
      </c>
      <c r="CF38" s="36">
        <v>489152</v>
      </c>
      <c r="CG38" s="36">
        <v>489152</v>
      </c>
      <c r="CH38" s="37">
        <v>489152</v>
      </c>
    </row>
    <row r="39" spans="1:86" x14ac:dyDescent="0.2">
      <c r="A39" s="33">
        <v>44</v>
      </c>
      <c r="B39" s="34">
        <v>427198</v>
      </c>
      <c r="C39" s="35">
        <v>427198</v>
      </c>
      <c r="D39" s="36">
        <v>427198</v>
      </c>
      <c r="E39" s="36">
        <v>427198</v>
      </c>
      <c r="F39" s="37">
        <v>427198</v>
      </c>
      <c r="G39" s="34">
        <v>428827</v>
      </c>
      <c r="H39" s="35">
        <v>428827</v>
      </c>
      <c r="I39" s="36">
        <v>428827</v>
      </c>
      <c r="J39" s="36">
        <v>428827</v>
      </c>
      <c r="K39" s="37">
        <v>428827</v>
      </c>
      <c r="L39" s="34">
        <v>432067</v>
      </c>
      <c r="M39" s="35">
        <v>432067</v>
      </c>
      <c r="N39" s="36">
        <v>432067</v>
      </c>
      <c r="O39" s="36">
        <v>432067</v>
      </c>
      <c r="P39" s="37">
        <v>432067</v>
      </c>
      <c r="Q39" s="34">
        <v>436388</v>
      </c>
      <c r="R39" s="35">
        <v>436388</v>
      </c>
      <c r="S39" s="36">
        <v>436388</v>
      </c>
      <c r="T39" s="36">
        <v>436388</v>
      </c>
      <c r="U39" s="37">
        <v>436388</v>
      </c>
      <c r="V39" s="34">
        <v>440664</v>
      </c>
      <c r="W39" s="35">
        <v>440664</v>
      </c>
      <c r="X39" s="36">
        <v>440664</v>
      </c>
      <c r="Y39" s="36">
        <v>440664</v>
      </c>
      <c r="Z39" s="37">
        <v>440664</v>
      </c>
      <c r="AA39" s="34">
        <v>440664</v>
      </c>
      <c r="AB39" s="35">
        <v>440664</v>
      </c>
      <c r="AC39" s="36">
        <v>440664</v>
      </c>
      <c r="AD39" s="36">
        <v>440664</v>
      </c>
      <c r="AE39" s="37">
        <v>440664</v>
      </c>
      <c r="AF39" s="34">
        <v>451881</v>
      </c>
      <c r="AG39" s="35">
        <v>451881</v>
      </c>
      <c r="AH39" s="36">
        <v>451881</v>
      </c>
      <c r="AI39" s="36">
        <v>451881</v>
      </c>
      <c r="AJ39" s="37">
        <v>451881</v>
      </c>
      <c r="AK39" s="34">
        <v>451881</v>
      </c>
      <c r="AL39" s="35">
        <v>451881</v>
      </c>
      <c r="AM39" s="36">
        <v>451881</v>
      </c>
      <c r="AN39" s="36">
        <v>451881</v>
      </c>
      <c r="AO39" s="37">
        <v>451881</v>
      </c>
      <c r="AP39" s="34">
        <v>453177</v>
      </c>
      <c r="AQ39" s="35">
        <v>453177</v>
      </c>
      <c r="AR39" s="36">
        <v>453177</v>
      </c>
      <c r="AS39" s="36">
        <v>453177</v>
      </c>
      <c r="AT39" s="37">
        <v>453177</v>
      </c>
      <c r="AU39" s="34">
        <v>458823</v>
      </c>
      <c r="AV39" s="35">
        <v>458823</v>
      </c>
      <c r="AW39" s="36">
        <v>458823</v>
      </c>
      <c r="AX39" s="36">
        <v>458823</v>
      </c>
      <c r="AY39" s="37">
        <v>458823</v>
      </c>
      <c r="AZ39" s="34">
        <v>477176</v>
      </c>
      <c r="BA39" s="35">
        <v>477176</v>
      </c>
      <c r="BB39" s="36">
        <v>477176</v>
      </c>
      <c r="BC39" s="36">
        <v>477176</v>
      </c>
      <c r="BD39" s="37">
        <v>477176</v>
      </c>
      <c r="BE39" s="103">
        <v>483379</v>
      </c>
      <c r="BF39" s="104">
        <v>483379</v>
      </c>
      <c r="BG39" s="105">
        <v>483379</v>
      </c>
      <c r="BH39" s="105">
        <v>483379</v>
      </c>
      <c r="BI39" s="106">
        <v>483379</v>
      </c>
      <c r="BJ39" s="103">
        <v>483379</v>
      </c>
      <c r="BK39" s="104">
        <v>483379</v>
      </c>
      <c r="BL39" s="105">
        <v>483379</v>
      </c>
      <c r="BM39" s="105">
        <v>483379</v>
      </c>
      <c r="BN39" s="106">
        <v>483379</v>
      </c>
      <c r="BO39" s="34">
        <v>483379</v>
      </c>
      <c r="BP39" s="35">
        <v>483379</v>
      </c>
      <c r="BQ39" s="36">
        <v>483379</v>
      </c>
      <c r="BR39" s="36">
        <v>483379</v>
      </c>
      <c r="BS39" s="37">
        <v>483379</v>
      </c>
      <c r="BT39" s="34">
        <v>484819</v>
      </c>
      <c r="BU39" s="35">
        <v>484819</v>
      </c>
      <c r="BV39" s="36">
        <v>484819</v>
      </c>
      <c r="BW39" s="36">
        <v>484819</v>
      </c>
      <c r="BX39" s="37">
        <v>484819</v>
      </c>
      <c r="BY39" s="34">
        <v>488360</v>
      </c>
      <c r="BZ39" s="35">
        <v>488360</v>
      </c>
      <c r="CA39" s="36">
        <v>488360</v>
      </c>
      <c r="CB39" s="36">
        <v>488360</v>
      </c>
      <c r="CC39" s="37">
        <v>488360</v>
      </c>
      <c r="CD39" s="34">
        <v>500081</v>
      </c>
      <c r="CE39" s="35">
        <v>500081</v>
      </c>
      <c r="CF39" s="36">
        <v>500081</v>
      </c>
      <c r="CG39" s="36">
        <v>500081</v>
      </c>
      <c r="CH39" s="37">
        <v>500081</v>
      </c>
    </row>
    <row r="40" spans="1:86" x14ac:dyDescent="0.2">
      <c r="A40" s="33">
        <v>45</v>
      </c>
      <c r="B40" s="38">
        <v>436790</v>
      </c>
      <c r="C40" s="39">
        <v>436790</v>
      </c>
      <c r="D40" s="40">
        <v>436790</v>
      </c>
      <c r="E40" s="40">
        <v>436790</v>
      </c>
      <c r="F40" s="41">
        <v>436790</v>
      </c>
      <c r="G40" s="38">
        <v>438455</v>
      </c>
      <c r="H40" s="39">
        <v>438455</v>
      </c>
      <c r="I40" s="40">
        <v>438455</v>
      </c>
      <c r="J40" s="40">
        <v>438455</v>
      </c>
      <c r="K40" s="41">
        <v>438455</v>
      </c>
      <c r="L40" s="38">
        <v>441768</v>
      </c>
      <c r="M40" s="39">
        <v>441768</v>
      </c>
      <c r="N40" s="40">
        <v>441768</v>
      </c>
      <c r="O40" s="40">
        <v>441768</v>
      </c>
      <c r="P40" s="41">
        <v>441768</v>
      </c>
      <c r="Q40" s="38">
        <v>446186</v>
      </c>
      <c r="R40" s="39">
        <v>446186</v>
      </c>
      <c r="S40" s="40">
        <v>446186</v>
      </c>
      <c r="T40" s="40">
        <v>446186</v>
      </c>
      <c r="U40" s="41">
        <v>446186</v>
      </c>
      <c r="V40" s="38">
        <v>450558</v>
      </c>
      <c r="W40" s="39">
        <v>450558</v>
      </c>
      <c r="X40" s="40">
        <v>450558</v>
      </c>
      <c r="Y40" s="40">
        <v>450558</v>
      </c>
      <c r="Z40" s="41">
        <v>450558</v>
      </c>
      <c r="AA40" s="38">
        <v>450558</v>
      </c>
      <c r="AB40" s="39">
        <v>450558</v>
      </c>
      <c r="AC40" s="40">
        <v>450558</v>
      </c>
      <c r="AD40" s="40">
        <v>450558</v>
      </c>
      <c r="AE40" s="41">
        <v>450558</v>
      </c>
      <c r="AF40" s="38">
        <v>462027</v>
      </c>
      <c r="AG40" s="39">
        <v>462027</v>
      </c>
      <c r="AH40" s="40">
        <v>462027</v>
      </c>
      <c r="AI40" s="40">
        <v>462027</v>
      </c>
      <c r="AJ40" s="41">
        <v>462027</v>
      </c>
      <c r="AK40" s="38">
        <v>462027</v>
      </c>
      <c r="AL40" s="39">
        <v>462027</v>
      </c>
      <c r="AM40" s="40">
        <v>462027</v>
      </c>
      <c r="AN40" s="40">
        <v>462027</v>
      </c>
      <c r="AO40" s="41">
        <v>462027</v>
      </c>
      <c r="AP40" s="38">
        <v>463352</v>
      </c>
      <c r="AQ40" s="39">
        <v>463352</v>
      </c>
      <c r="AR40" s="40">
        <v>463352</v>
      </c>
      <c r="AS40" s="40">
        <v>463352</v>
      </c>
      <c r="AT40" s="41">
        <v>463352</v>
      </c>
      <c r="AU40" s="38">
        <v>469125</v>
      </c>
      <c r="AV40" s="39">
        <v>469125</v>
      </c>
      <c r="AW40" s="40">
        <v>469125</v>
      </c>
      <c r="AX40" s="40">
        <v>469125</v>
      </c>
      <c r="AY40" s="41">
        <v>469125</v>
      </c>
      <c r="AZ40" s="38">
        <v>487890</v>
      </c>
      <c r="BA40" s="39">
        <v>487890</v>
      </c>
      <c r="BB40" s="40">
        <v>487890</v>
      </c>
      <c r="BC40" s="40">
        <v>487890</v>
      </c>
      <c r="BD40" s="41">
        <v>487890</v>
      </c>
      <c r="BE40" s="107">
        <v>494232</v>
      </c>
      <c r="BF40" s="108">
        <v>494232</v>
      </c>
      <c r="BG40" s="109">
        <v>494232</v>
      </c>
      <c r="BH40" s="109">
        <v>494232</v>
      </c>
      <c r="BI40" s="110">
        <v>494232</v>
      </c>
      <c r="BJ40" s="107">
        <v>494232</v>
      </c>
      <c r="BK40" s="108">
        <v>494232</v>
      </c>
      <c r="BL40" s="109">
        <v>494232</v>
      </c>
      <c r="BM40" s="109">
        <v>494232</v>
      </c>
      <c r="BN40" s="110">
        <v>494232</v>
      </c>
      <c r="BO40" s="38">
        <v>494232</v>
      </c>
      <c r="BP40" s="39">
        <v>494232</v>
      </c>
      <c r="BQ40" s="40">
        <v>494232</v>
      </c>
      <c r="BR40" s="40">
        <v>494232</v>
      </c>
      <c r="BS40" s="41">
        <v>494232</v>
      </c>
      <c r="BT40" s="38">
        <v>495705</v>
      </c>
      <c r="BU40" s="39">
        <v>495705</v>
      </c>
      <c r="BV40" s="40">
        <v>495705</v>
      </c>
      <c r="BW40" s="40">
        <v>495705</v>
      </c>
      <c r="BX40" s="41">
        <v>495705</v>
      </c>
      <c r="BY40" s="38">
        <v>499325</v>
      </c>
      <c r="BZ40" s="39">
        <v>499325</v>
      </c>
      <c r="CA40" s="40">
        <v>499325</v>
      </c>
      <c r="CB40" s="40">
        <v>499325</v>
      </c>
      <c r="CC40" s="41">
        <v>499325</v>
      </c>
      <c r="CD40" s="38">
        <v>511309</v>
      </c>
      <c r="CE40" s="39">
        <v>511309</v>
      </c>
      <c r="CF40" s="40">
        <v>511309</v>
      </c>
      <c r="CG40" s="40">
        <v>511309</v>
      </c>
      <c r="CH40" s="41">
        <v>511309</v>
      </c>
    </row>
    <row r="41" spans="1:86" x14ac:dyDescent="0.2">
      <c r="A41" s="33">
        <v>46</v>
      </c>
      <c r="B41" s="34">
        <v>446645</v>
      </c>
      <c r="C41" s="35">
        <v>446645</v>
      </c>
      <c r="D41" s="36">
        <v>446645</v>
      </c>
      <c r="E41" s="36">
        <v>446645</v>
      </c>
      <c r="F41" s="37">
        <v>446645</v>
      </c>
      <c r="G41" s="34">
        <v>448349</v>
      </c>
      <c r="H41" s="35">
        <v>448349</v>
      </c>
      <c r="I41" s="36">
        <v>448349</v>
      </c>
      <c r="J41" s="36">
        <v>448349</v>
      </c>
      <c r="K41" s="37">
        <v>448349</v>
      </c>
      <c r="L41" s="34">
        <v>451737</v>
      </c>
      <c r="M41" s="35">
        <v>451737</v>
      </c>
      <c r="N41" s="36">
        <v>451737</v>
      </c>
      <c r="O41" s="36">
        <v>451737</v>
      </c>
      <c r="P41" s="37">
        <v>451737</v>
      </c>
      <c r="Q41" s="34">
        <v>456254</v>
      </c>
      <c r="R41" s="35">
        <v>456254</v>
      </c>
      <c r="S41" s="36">
        <v>456254</v>
      </c>
      <c r="T41" s="36">
        <v>456254</v>
      </c>
      <c r="U41" s="37">
        <v>456254</v>
      </c>
      <c r="V41" s="34">
        <v>460724</v>
      </c>
      <c r="W41" s="35">
        <v>460724</v>
      </c>
      <c r="X41" s="36">
        <v>460724</v>
      </c>
      <c r="Y41" s="36">
        <v>460724</v>
      </c>
      <c r="Z41" s="37">
        <v>460724</v>
      </c>
      <c r="AA41" s="34">
        <v>460724</v>
      </c>
      <c r="AB41" s="35">
        <v>460724</v>
      </c>
      <c r="AC41" s="36">
        <v>460724</v>
      </c>
      <c r="AD41" s="36">
        <v>460724</v>
      </c>
      <c r="AE41" s="37">
        <v>460724</v>
      </c>
      <c r="AF41" s="34">
        <v>472452</v>
      </c>
      <c r="AG41" s="35">
        <v>472452</v>
      </c>
      <c r="AH41" s="36">
        <v>472452</v>
      </c>
      <c r="AI41" s="36">
        <v>472452</v>
      </c>
      <c r="AJ41" s="37">
        <v>472452</v>
      </c>
      <c r="AK41" s="34">
        <v>472452</v>
      </c>
      <c r="AL41" s="35">
        <v>472452</v>
      </c>
      <c r="AM41" s="36">
        <v>472452</v>
      </c>
      <c r="AN41" s="36">
        <v>472452</v>
      </c>
      <c r="AO41" s="37">
        <v>472452</v>
      </c>
      <c r="AP41" s="34">
        <v>473807</v>
      </c>
      <c r="AQ41" s="35">
        <v>473807</v>
      </c>
      <c r="AR41" s="36">
        <v>473807</v>
      </c>
      <c r="AS41" s="36">
        <v>473807</v>
      </c>
      <c r="AT41" s="37">
        <v>473807</v>
      </c>
      <c r="AU41" s="34">
        <v>479710</v>
      </c>
      <c r="AV41" s="35">
        <v>479710</v>
      </c>
      <c r="AW41" s="36">
        <v>479710</v>
      </c>
      <c r="AX41" s="36">
        <v>479710</v>
      </c>
      <c r="AY41" s="37">
        <v>479710</v>
      </c>
      <c r="AZ41" s="34">
        <v>498899</v>
      </c>
      <c r="BA41" s="35">
        <v>498899</v>
      </c>
      <c r="BB41" s="36">
        <v>498899</v>
      </c>
      <c r="BC41" s="36">
        <v>498899</v>
      </c>
      <c r="BD41" s="37">
        <v>498899</v>
      </c>
      <c r="BE41" s="103">
        <v>505384</v>
      </c>
      <c r="BF41" s="104">
        <v>505384</v>
      </c>
      <c r="BG41" s="105">
        <v>505384</v>
      </c>
      <c r="BH41" s="105">
        <v>505384</v>
      </c>
      <c r="BI41" s="106">
        <v>505384</v>
      </c>
      <c r="BJ41" s="103">
        <v>505384</v>
      </c>
      <c r="BK41" s="104">
        <v>505384</v>
      </c>
      <c r="BL41" s="105">
        <v>505384</v>
      </c>
      <c r="BM41" s="105">
        <v>505384</v>
      </c>
      <c r="BN41" s="106">
        <v>505384</v>
      </c>
      <c r="BO41" s="34">
        <v>505384</v>
      </c>
      <c r="BP41" s="35">
        <v>505384</v>
      </c>
      <c r="BQ41" s="36">
        <v>505384</v>
      </c>
      <c r="BR41" s="36">
        <v>505384</v>
      </c>
      <c r="BS41" s="37">
        <v>505384</v>
      </c>
      <c r="BT41" s="34">
        <v>506890</v>
      </c>
      <c r="BU41" s="35">
        <v>506890</v>
      </c>
      <c r="BV41" s="36">
        <v>506890</v>
      </c>
      <c r="BW41" s="36">
        <v>506890</v>
      </c>
      <c r="BX41" s="37">
        <v>506890</v>
      </c>
      <c r="BY41" s="34">
        <v>510592</v>
      </c>
      <c r="BZ41" s="35">
        <v>510592</v>
      </c>
      <c r="CA41" s="36">
        <v>510592</v>
      </c>
      <c r="CB41" s="36">
        <v>510592</v>
      </c>
      <c r="CC41" s="37">
        <v>510592</v>
      </c>
      <c r="CD41" s="34">
        <v>522846</v>
      </c>
      <c r="CE41" s="35">
        <v>522846</v>
      </c>
      <c r="CF41" s="36">
        <v>522846</v>
      </c>
      <c r="CG41" s="36">
        <v>522846</v>
      </c>
      <c r="CH41" s="37">
        <v>522846</v>
      </c>
    </row>
    <row r="42" spans="1:86" x14ac:dyDescent="0.2">
      <c r="A42" s="33">
        <v>47</v>
      </c>
      <c r="B42" s="34">
        <v>454596</v>
      </c>
      <c r="C42" s="35">
        <v>454596</v>
      </c>
      <c r="D42" s="36">
        <v>454596</v>
      </c>
      <c r="E42" s="36">
        <v>454596</v>
      </c>
      <c r="F42" s="37">
        <v>454596</v>
      </c>
      <c r="G42" s="34">
        <v>456330</v>
      </c>
      <c r="H42" s="35">
        <v>456330</v>
      </c>
      <c r="I42" s="36">
        <v>456330</v>
      </c>
      <c r="J42" s="36">
        <v>456330</v>
      </c>
      <c r="K42" s="37">
        <v>456330</v>
      </c>
      <c r="L42" s="34">
        <v>459778</v>
      </c>
      <c r="M42" s="35">
        <v>459778</v>
      </c>
      <c r="N42" s="36">
        <v>459778</v>
      </c>
      <c r="O42" s="36">
        <v>459778</v>
      </c>
      <c r="P42" s="37">
        <v>459778</v>
      </c>
      <c r="Q42" s="34">
        <v>464375</v>
      </c>
      <c r="R42" s="35">
        <v>464375</v>
      </c>
      <c r="S42" s="36">
        <v>464375</v>
      </c>
      <c r="T42" s="36">
        <v>464375</v>
      </c>
      <c r="U42" s="37">
        <v>464375</v>
      </c>
      <c r="V42" s="34">
        <v>468926</v>
      </c>
      <c r="W42" s="35">
        <v>468926</v>
      </c>
      <c r="X42" s="36">
        <v>468926</v>
      </c>
      <c r="Y42" s="36">
        <v>468926</v>
      </c>
      <c r="Z42" s="37">
        <v>468926</v>
      </c>
      <c r="AA42" s="34">
        <v>468926</v>
      </c>
      <c r="AB42" s="35">
        <v>468926</v>
      </c>
      <c r="AC42" s="36">
        <v>468926</v>
      </c>
      <c r="AD42" s="36">
        <v>468926</v>
      </c>
      <c r="AE42" s="37">
        <v>468926</v>
      </c>
      <c r="AF42" s="34">
        <v>480862</v>
      </c>
      <c r="AG42" s="35">
        <v>480862</v>
      </c>
      <c r="AH42" s="36">
        <v>480862</v>
      </c>
      <c r="AI42" s="36">
        <v>480862</v>
      </c>
      <c r="AJ42" s="37">
        <v>480862</v>
      </c>
      <c r="AK42" s="34">
        <v>480862</v>
      </c>
      <c r="AL42" s="35">
        <v>480862</v>
      </c>
      <c r="AM42" s="36">
        <v>480862</v>
      </c>
      <c r="AN42" s="36">
        <v>480862</v>
      </c>
      <c r="AO42" s="37">
        <v>480862</v>
      </c>
      <c r="AP42" s="34">
        <v>482241</v>
      </c>
      <c r="AQ42" s="35">
        <v>482241</v>
      </c>
      <c r="AR42" s="36">
        <v>482241</v>
      </c>
      <c r="AS42" s="36">
        <v>482241</v>
      </c>
      <c r="AT42" s="37">
        <v>482241</v>
      </c>
      <c r="AU42" s="34">
        <v>488249</v>
      </c>
      <c r="AV42" s="35">
        <v>488249</v>
      </c>
      <c r="AW42" s="36">
        <v>488249</v>
      </c>
      <c r="AX42" s="36">
        <v>488249</v>
      </c>
      <c r="AY42" s="37">
        <v>488249</v>
      </c>
      <c r="AZ42" s="34">
        <v>507779</v>
      </c>
      <c r="BA42" s="35">
        <v>507779</v>
      </c>
      <c r="BB42" s="36">
        <v>507779</v>
      </c>
      <c r="BC42" s="36">
        <v>507779</v>
      </c>
      <c r="BD42" s="37">
        <v>507779</v>
      </c>
      <c r="BE42" s="103">
        <v>514380</v>
      </c>
      <c r="BF42" s="104">
        <v>514380</v>
      </c>
      <c r="BG42" s="105">
        <v>514380</v>
      </c>
      <c r="BH42" s="105">
        <v>514380</v>
      </c>
      <c r="BI42" s="106">
        <v>514380</v>
      </c>
      <c r="BJ42" s="103">
        <v>514380</v>
      </c>
      <c r="BK42" s="104">
        <v>514380</v>
      </c>
      <c r="BL42" s="105">
        <v>514380</v>
      </c>
      <c r="BM42" s="105">
        <v>514380</v>
      </c>
      <c r="BN42" s="106">
        <v>514380</v>
      </c>
      <c r="BO42" s="34">
        <v>514380</v>
      </c>
      <c r="BP42" s="35">
        <v>514380</v>
      </c>
      <c r="BQ42" s="36">
        <v>514380</v>
      </c>
      <c r="BR42" s="36">
        <v>514380</v>
      </c>
      <c r="BS42" s="37">
        <v>514380</v>
      </c>
      <c r="BT42" s="34">
        <v>515913</v>
      </c>
      <c r="BU42" s="35">
        <v>515913</v>
      </c>
      <c r="BV42" s="36">
        <v>515913</v>
      </c>
      <c r="BW42" s="36">
        <v>515913</v>
      </c>
      <c r="BX42" s="37">
        <v>515913</v>
      </c>
      <c r="BY42" s="34">
        <v>519681</v>
      </c>
      <c r="BZ42" s="35">
        <v>519681</v>
      </c>
      <c r="CA42" s="36">
        <v>519681</v>
      </c>
      <c r="CB42" s="36">
        <v>519681</v>
      </c>
      <c r="CC42" s="37">
        <v>519681</v>
      </c>
      <c r="CD42" s="34">
        <v>532153</v>
      </c>
      <c r="CE42" s="35">
        <v>532153</v>
      </c>
      <c r="CF42" s="36">
        <v>532153</v>
      </c>
      <c r="CG42" s="36">
        <v>532153</v>
      </c>
      <c r="CH42" s="37">
        <v>532153</v>
      </c>
    </row>
    <row r="43" spans="1:86" x14ac:dyDescent="0.2">
      <c r="A43" s="33">
        <v>48</v>
      </c>
      <c r="B43" s="34">
        <v>475492</v>
      </c>
      <c r="C43" s="35">
        <v>475492</v>
      </c>
      <c r="D43" s="36">
        <v>475492</v>
      </c>
      <c r="E43" s="36">
        <v>475492</v>
      </c>
      <c r="F43" s="37">
        <v>475492</v>
      </c>
      <c r="G43" s="34">
        <v>477306</v>
      </c>
      <c r="H43" s="35">
        <v>477306</v>
      </c>
      <c r="I43" s="36">
        <v>477306</v>
      </c>
      <c r="J43" s="36">
        <v>477306</v>
      </c>
      <c r="K43" s="37">
        <v>477306</v>
      </c>
      <c r="L43" s="34">
        <v>480913</v>
      </c>
      <c r="M43" s="35">
        <v>480913</v>
      </c>
      <c r="N43" s="36">
        <v>480913</v>
      </c>
      <c r="O43" s="36">
        <v>480913</v>
      </c>
      <c r="P43" s="37">
        <v>480913</v>
      </c>
      <c r="Q43" s="34">
        <v>485722</v>
      </c>
      <c r="R43" s="35">
        <v>485722</v>
      </c>
      <c r="S43" s="36">
        <v>485722</v>
      </c>
      <c r="T43" s="36">
        <v>485722</v>
      </c>
      <c r="U43" s="37">
        <v>485722</v>
      </c>
      <c r="V43" s="34">
        <v>490481</v>
      </c>
      <c r="W43" s="35">
        <v>490481</v>
      </c>
      <c r="X43" s="36">
        <v>490481</v>
      </c>
      <c r="Y43" s="36">
        <v>490481</v>
      </c>
      <c r="Z43" s="37">
        <v>490481</v>
      </c>
      <c r="AA43" s="34">
        <v>490481</v>
      </c>
      <c r="AB43" s="35">
        <v>490481</v>
      </c>
      <c r="AC43" s="36">
        <v>490481</v>
      </c>
      <c r="AD43" s="36">
        <v>490481</v>
      </c>
      <c r="AE43" s="37">
        <v>490481</v>
      </c>
      <c r="AF43" s="34">
        <v>502966</v>
      </c>
      <c r="AG43" s="35">
        <v>502966</v>
      </c>
      <c r="AH43" s="36">
        <v>502966</v>
      </c>
      <c r="AI43" s="36">
        <v>502966</v>
      </c>
      <c r="AJ43" s="37">
        <v>502966</v>
      </c>
      <c r="AK43" s="34">
        <v>502966</v>
      </c>
      <c r="AL43" s="35">
        <v>502966</v>
      </c>
      <c r="AM43" s="36">
        <v>502966</v>
      </c>
      <c r="AN43" s="36">
        <v>502966</v>
      </c>
      <c r="AO43" s="37">
        <v>502966</v>
      </c>
      <c r="AP43" s="34">
        <v>504409</v>
      </c>
      <c r="AQ43" s="35">
        <v>504409</v>
      </c>
      <c r="AR43" s="36">
        <v>504409</v>
      </c>
      <c r="AS43" s="36">
        <v>504409</v>
      </c>
      <c r="AT43" s="37">
        <v>504409</v>
      </c>
      <c r="AU43" s="34">
        <v>510693</v>
      </c>
      <c r="AV43" s="35">
        <v>510693</v>
      </c>
      <c r="AW43" s="36">
        <v>510693</v>
      </c>
      <c r="AX43" s="36">
        <v>510693</v>
      </c>
      <c r="AY43" s="37">
        <v>510693</v>
      </c>
      <c r="AZ43" s="34">
        <v>531121</v>
      </c>
      <c r="BA43" s="35">
        <v>531121</v>
      </c>
      <c r="BB43" s="36">
        <v>531121</v>
      </c>
      <c r="BC43" s="36">
        <v>531121</v>
      </c>
      <c r="BD43" s="37">
        <v>531121</v>
      </c>
      <c r="BE43" s="103">
        <v>538025</v>
      </c>
      <c r="BF43" s="104">
        <v>538025</v>
      </c>
      <c r="BG43" s="105">
        <v>538025</v>
      </c>
      <c r="BH43" s="105">
        <v>538025</v>
      </c>
      <c r="BI43" s="106">
        <v>538025</v>
      </c>
      <c r="BJ43" s="103">
        <v>538025</v>
      </c>
      <c r="BK43" s="104">
        <v>538025</v>
      </c>
      <c r="BL43" s="105">
        <v>538025</v>
      </c>
      <c r="BM43" s="105">
        <v>538025</v>
      </c>
      <c r="BN43" s="106">
        <v>538025</v>
      </c>
      <c r="BO43" s="34">
        <v>538025</v>
      </c>
      <c r="BP43" s="35">
        <v>538025</v>
      </c>
      <c r="BQ43" s="36">
        <v>538025</v>
      </c>
      <c r="BR43" s="36">
        <v>538025</v>
      </c>
      <c r="BS43" s="37">
        <v>538025</v>
      </c>
      <c r="BT43" s="34">
        <v>539628</v>
      </c>
      <c r="BU43" s="35">
        <v>539628</v>
      </c>
      <c r="BV43" s="36">
        <v>539628</v>
      </c>
      <c r="BW43" s="36">
        <v>539628</v>
      </c>
      <c r="BX43" s="37">
        <v>539628</v>
      </c>
      <c r="BY43" s="34">
        <v>543569</v>
      </c>
      <c r="BZ43" s="35">
        <v>543569</v>
      </c>
      <c r="CA43" s="36">
        <v>543569</v>
      </c>
      <c r="CB43" s="36">
        <v>543569</v>
      </c>
      <c r="CC43" s="37">
        <v>543569</v>
      </c>
      <c r="CD43" s="34">
        <v>556615</v>
      </c>
      <c r="CE43" s="35">
        <v>556615</v>
      </c>
      <c r="CF43" s="36">
        <v>556615</v>
      </c>
      <c r="CG43" s="36">
        <v>556615</v>
      </c>
      <c r="CH43" s="37">
        <v>556615</v>
      </c>
    </row>
    <row r="44" spans="1:86" x14ac:dyDescent="0.2">
      <c r="A44" s="33">
        <v>49</v>
      </c>
      <c r="B44" s="34">
        <v>507403</v>
      </c>
      <c r="C44" s="35">
        <v>507403</v>
      </c>
      <c r="D44" s="36">
        <v>507403</v>
      </c>
      <c r="E44" s="36">
        <v>507403</v>
      </c>
      <c r="F44" s="37">
        <v>507403</v>
      </c>
      <c r="G44" s="34">
        <v>509338</v>
      </c>
      <c r="H44" s="35">
        <v>509338</v>
      </c>
      <c r="I44" s="36">
        <v>509338</v>
      </c>
      <c r="J44" s="36">
        <v>509338</v>
      </c>
      <c r="K44" s="37">
        <v>509338</v>
      </c>
      <c r="L44" s="34">
        <v>513187</v>
      </c>
      <c r="M44" s="35">
        <v>513187</v>
      </c>
      <c r="N44" s="36">
        <v>513187</v>
      </c>
      <c r="O44" s="36">
        <v>513187</v>
      </c>
      <c r="P44" s="37">
        <v>513187</v>
      </c>
      <c r="Q44" s="34">
        <v>518319</v>
      </c>
      <c r="R44" s="35">
        <v>518319</v>
      </c>
      <c r="S44" s="36">
        <v>518319</v>
      </c>
      <c r="T44" s="36">
        <v>518319</v>
      </c>
      <c r="U44" s="37">
        <v>518319</v>
      </c>
      <c r="V44" s="34">
        <v>523397</v>
      </c>
      <c r="W44" s="35">
        <v>523397</v>
      </c>
      <c r="X44" s="36">
        <v>523397</v>
      </c>
      <c r="Y44" s="36">
        <v>523397</v>
      </c>
      <c r="Z44" s="37">
        <v>523397</v>
      </c>
      <c r="AA44" s="34">
        <v>523397</v>
      </c>
      <c r="AB44" s="35">
        <v>523397</v>
      </c>
      <c r="AC44" s="36">
        <v>523397</v>
      </c>
      <c r="AD44" s="36">
        <v>523397</v>
      </c>
      <c r="AE44" s="37">
        <v>523397</v>
      </c>
      <c r="AF44" s="34">
        <v>536720</v>
      </c>
      <c r="AG44" s="35">
        <v>536720</v>
      </c>
      <c r="AH44" s="36">
        <v>536720</v>
      </c>
      <c r="AI44" s="36">
        <v>536720</v>
      </c>
      <c r="AJ44" s="37">
        <v>536720</v>
      </c>
      <c r="AK44" s="34">
        <v>536720</v>
      </c>
      <c r="AL44" s="35">
        <v>536720</v>
      </c>
      <c r="AM44" s="36">
        <v>536720</v>
      </c>
      <c r="AN44" s="36">
        <v>536720</v>
      </c>
      <c r="AO44" s="37">
        <v>536720</v>
      </c>
      <c r="AP44" s="34">
        <v>538260</v>
      </c>
      <c r="AQ44" s="35">
        <v>538260</v>
      </c>
      <c r="AR44" s="36">
        <v>538260</v>
      </c>
      <c r="AS44" s="36">
        <v>538260</v>
      </c>
      <c r="AT44" s="37">
        <v>538260</v>
      </c>
      <c r="AU44" s="34">
        <v>544966</v>
      </c>
      <c r="AV44" s="35">
        <v>544966</v>
      </c>
      <c r="AW44" s="36">
        <v>544966</v>
      </c>
      <c r="AX44" s="36">
        <v>544966</v>
      </c>
      <c r="AY44" s="37">
        <v>544966</v>
      </c>
      <c r="AZ44" s="34">
        <v>566764</v>
      </c>
      <c r="BA44" s="35">
        <v>566764</v>
      </c>
      <c r="BB44" s="36">
        <v>566764</v>
      </c>
      <c r="BC44" s="36">
        <v>566764</v>
      </c>
      <c r="BD44" s="37">
        <v>566764</v>
      </c>
      <c r="BE44" s="103">
        <v>574132</v>
      </c>
      <c r="BF44" s="104">
        <v>574132</v>
      </c>
      <c r="BG44" s="105">
        <v>574132</v>
      </c>
      <c r="BH44" s="105">
        <v>574132</v>
      </c>
      <c r="BI44" s="106">
        <v>574132</v>
      </c>
      <c r="BJ44" s="103">
        <v>574132</v>
      </c>
      <c r="BK44" s="104">
        <v>574132</v>
      </c>
      <c r="BL44" s="105">
        <v>574132</v>
      </c>
      <c r="BM44" s="105">
        <v>574132</v>
      </c>
      <c r="BN44" s="106">
        <v>574132</v>
      </c>
      <c r="BO44" s="34">
        <v>574132</v>
      </c>
      <c r="BP44" s="35">
        <v>574132</v>
      </c>
      <c r="BQ44" s="36">
        <v>574132</v>
      </c>
      <c r="BR44" s="36">
        <v>574132</v>
      </c>
      <c r="BS44" s="37">
        <v>574132</v>
      </c>
      <c r="BT44" s="34">
        <v>575843</v>
      </c>
      <c r="BU44" s="35">
        <v>575843</v>
      </c>
      <c r="BV44" s="36">
        <v>575843</v>
      </c>
      <c r="BW44" s="36">
        <v>575843</v>
      </c>
      <c r="BX44" s="37">
        <v>575843</v>
      </c>
      <c r="BY44" s="34">
        <v>580048</v>
      </c>
      <c r="BZ44" s="35">
        <v>580048</v>
      </c>
      <c r="CA44" s="36">
        <v>580048</v>
      </c>
      <c r="CB44" s="36">
        <v>580048</v>
      </c>
      <c r="CC44" s="37">
        <v>580048</v>
      </c>
      <c r="CD44" s="34">
        <v>593969</v>
      </c>
      <c r="CE44" s="35">
        <v>593969</v>
      </c>
      <c r="CF44" s="36">
        <v>593969</v>
      </c>
      <c r="CG44" s="36">
        <v>593969</v>
      </c>
      <c r="CH44" s="37">
        <v>593969</v>
      </c>
    </row>
    <row r="45" spans="1:86" x14ac:dyDescent="0.2">
      <c r="A45" s="33">
        <v>50</v>
      </c>
      <c r="B45" s="38">
        <v>542823</v>
      </c>
      <c r="C45" s="39">
        <v>542823</v>
      </c>
      <c r="D45" s="40">
        <v>542823</v>
      </c>
      <c r="E45" s="40">
        <v>542823</v>
      </c>
      <c r="F45" s="41">
        <v>542823</v>
      </c>
      <c r="G45" s="38">
        <v>544894</v>
      </c>
      <c r="H45" s="39">
        <v>544894</v>
      </c>
      <c r="I45" s="40">
        <v>544894</v>
      </c>
      <c r="J45" s="40">
        <v>544894</v>
      </c>
      <c r="K45" s="41">
        <v>544894</v>
      </c>
      <c r="L45" s="38">
        <v>549011</v>
      </c>
      <c r="M45" s="39">
        <v>549011</v>
      </c>
      <c r="N45" s="40">
        <v>549011</v>
      </c>
      <c r="O45" s="40">
        <v>549011</v>
      </c>
      <c r="P45" s="41">
        <v>549011</v>
      </c>
      <c r="Q45" s="38">
        <v>554501</v>
      </c>
      <c r="R45" s="39">
        <v>554501</v>
      </c>
      <c r="S45" s="40">
        <v>554501</v>
      </c>
      <c r="T45" s="40">
        <v>554501</v>
      </c>
      <c r="U45" s="41">
        <v>554501</v>
      </c>
      <c r="V45" s="38">
        <v>559934</v>
      </c>
      <c r="W45" s="39">
        <v>559934</v>
      </c>
      <c r="X45" s="40">
        <v>559934</v>
      </c>
      <c r="Y45" s="40">
        <v>559934</v>
      </c>
      <c r="Z45" s="41">
        <v>559934</v>
      </c>
      <c r="AA45" s="38">
        <v>559934</v>
      </c>
      <c r="AB45" s="39">
        <v>559934</v>
      </c>
      <c r="AC45" s="40">
        <v>559934</v>
      </c>
      <c r="AD45" s="40">
        <v>559934</v>
      </c>
      <c r="AE45" s="41">
        <v>559934</v>
      </c>
      <c r="AF45" s="38">
        <v>574187</v>
      </c>
      <c r="AG45" s="39">
        <v>574187</v>
      </c>
      <c r="AH45" s="40">
        <v>574187</v>
      </c>
      <c r="AI45" s="40">
        <v>574187</v>
      </c>
      <c r="AJ45" s="41">
        <v>574187</v>
      </c>
      <c r="AK45" s="38">
        <v>574187</v>
      </c>
      <c r="AL45" s="39">
        <v>574187</v>
      </c>
      <c r="AM45" s="40">
        <v>574187</v>
      </c>
      <c r="AN45" s="40">
        <v>574187</v>
      </c>
      <c r="AO45" s="41">
        <v>574187</v>
      </c>
      <c r="AP45" s="38">
        <v>575834</v>
      </c>
      <c r="AQ45" s="39">
        <v>575834</v>
      </c>
      <c r="AR45" s="40">
        <v>575834</v>
      </c>
      <c r="AS45" s="40">
        <v>575834</v>
      </c>
      <c r="AT45" s="41">
        <v>575834</v>
      </c>
      <c r="AU45" s="38">
        <v>583008</v>
      </c>
      <c r="AV45" s="39">
        <v>583008</v>
      </c>
      <c r="AW45" s="40">
        <v>583008</v>
      </c>
      <c r="AX45" s="40">
        <v>583008</v>
      </c>
      <c r="AY45" s="41">
        <v>583008</v>
      </c>
      <c r="AZ45" s="38">
        <v>606329</v>
      </c>
      <c r="BA45" s="39">
        <v>606329</v>
      </c>
      <c r="BB45" s="40">
        <v>606329</v>
      </c>
      <c r="BC45" s="40">
        <v>606329</v>
      </c>
      <c r="BD45" s="41">
        <v>606329</v>
      </c>
      <c r="BE45" s="107">
        <v>614211</v>
      </c>
      <c r="BF45" s="108">
        <v>614211</v>
      </c>
      <c r="BG45" s="109">
        <v>614211</v>
      </c>
      <c r="BH45" s="109">
        <v>614211</v>
      </c>
      <c r="BI45" s="110">
        <v>614211</v>
      </c>
      <c r="BJ45" s="107">
        <v>614211</v>
      </c>
      <c r="BK45" s="108">
        <v>614211</v>
      </c>
      <c r="BL45" s="109">
        <v>614211</v>
      </c>
      <c r="BM45" s="109">
        <v>614211</v>
      </c>
      <c r="BN45" s="110">
        <v>614211</v>
      </c>
      <c r="BO45" s="38">
        <v>614211</v>
      </c>
      <c r="BP45" s="39">
        <v>614211</v>
      </c>
      <c r="BQ45" s="40">
        <v>614211</v>
      </c>
      <c r="BR45" s="40">
        <v>614211</v>
      </c>
      <c r="BS45" s="41">
        <v>614211</v>
      </c>
      <c r="BT45" s="38">
        <v>616041</v>
      </c>
      <c r="BU45" s="39">
        <v>616041</v>
      </c>
      <c r="BV45" s="40">
        <v>616041</v>
      </c>
      <c r="BW45" s="40">
        <v>616041</v>
      </c>
      <c r="BX45" s="41">
        <v>616041</v>
      </c>
      <c r="BY45" s="38">
        <v>620540</v>
      </c>
      <c r="BZ45" s="39">
        <v>620540</v>
      </c>
      <c r="CA45" s="40">
        <v>620540</v>
      </c>
      <c r="CB45" s="40">
        <v>620540</v>
      </c>
      <c r="CC45" s="41">
        <v>620540</v>
      </c>
      <c r="CD45" s="38">
        <v>635433</v>
      </c>
      <c r="CE45" s="39">
        <v>635433</v>
      </c>
      <c r="CF45" s="40">
        <v>635433</v>
      </c>
      <c r="CG45" s="40">
        <v>635433</v>
      </c>
      <c r="CH45" s="41">
        <v>635433</v>
      </c>
    </row>
    <row r="46" spans="1:86" x14ac:dyDescent="0.2">
      <c r="A46" s="33">
        <v>51</v>
      </c>
      <c r="B46" s="34">
        <v>599588</v>
      </c>
      <c r="C46" s="35">
        <v>599588</v>
      </c>
      <c r="D46" s="36">
        <v>599588</v>
      </c>
      <c r="E46" s="36">
        <v>599588</v>
      </c>
      <c r="F46" s="37">
        <v>599588</v>
      </c>
      <c r="G46" s="34">
        <v>601875</v>
      </c>
      <c r="H46" s="35">
        <v>601875</v>
      </c>
      <c r="I46" s="36">
        <v>601875</v>
      </c>
      <c r="J46" s="36">
        <v>601875</v>
      </c>
      <c r="K46" s="37">
        <v>601875</v>
      </c>
      <c r="L46" s="34">
        <v>606423</v>
      </c>
      <c r="M46" s="35">
        <v>606423</v>
      </c>
      <c r="N46" s="36">
        <v>606423</v>
      </c>
      <c r="O46" s="36">
        <v>606423</v>
      </c>
      <c r="P46" s="37">
        <v>606423</v>
      </c>
      <c r="Q46" s="34">
        <v>612487</v>
      </c>
      <c r="R46" s="35">
        <v>612487</v>
      </c>
      <c r="S46" s="36">
        <v>612487</v>
      </c>
      <c r="T46" s="36">
        <v>612487</v>
      </c>
      <c r="U46" s="37">
        <v>612487</v>
      </c>
      <c r="V46" s="34">
        <v>618488</v>
      </c>
      <c r="W46" s="35">
        <v>618488</v>
      </c>
      <c r="X46" s="36">
        <v>618488</v>
      </c>
      <c r="Y46" s="36">
        <v>618488</v>
      </c>
      <c r="Z46" s="37">
        <v>618488</v>
      </c>
      <c r="AA46" s="34">
        <v>618488</v>
      </c>
      <c r="AB46" s="35">
        <v>618488</v>
      </c>
      <c r="AC46" s="36">
        <v>618488</v>
      </c>
      <c r="AD46" s="36">
        <v>618488</v>
      </c>
      <c r="AE46" s="37">
        <v>618488</v>
      </c>
      <c r="AF46" s="34">
        <v>634232</v>
      </c>
      <c r="AG46" s="35">
        <v>634232</v>
      </c>
      <c r="AH46" s="36">
        <v>634232</v>
      </c>
      <c r="AI46" s="36">
        <v>634232</v>
      </c>
      <c r="AJ46" s="37">
        <v>634232</v>
      </c>
      <c r="AK46" s="34">
        <v>634232</v>
      </c>
      <c r="AL46" s="35">
        <v>634232</v>
      </c>
      <c r="AM46" s="36">
        <v>634232</v>
      </c>
      <c r="AN46" s="36">
        <v>634232</v>
      </c>
      <c r="AO46" s="37">
        <v>634232</v>
      </c>
      <c r="AP46" s="34">
        <v>636051</v>
      </c>
      <c r="AQ46" s="35">
        <v>636051</v>
      </c>
      <c r="AR46" s="36">
        <v>636051</v>
      </c>
      <c r="AS46" s="36">
        <v>636051</v>
      </c>
      <c r="AT46" s="37">
        <v>636051</v>
      </c>
      <c r="AU46" s="34">
        <v>643975</v>
      </c>
      <c r="AV46" s="35">
        <v>643975</v>
      </c>
      <c r="AW46" s="36">
        <v>643975</v>
      </c>
      <c r="AX46" s="36">
        <v>643975</v>
      </c>
      <c r="AY46" s="37">
        <v>643975</v>
      </c>
      <c r="AZ46" s="34">
        <v>669735</v>
      </c>
      <c r="BA46" s="35">
        <v>669735</v>
      </c>
      <c r="BB46" s="36">
        <v>669735</v>
      </c>
      <c r="BC46" s="36">
        <v>669735</v>
      </c>
      <c r="BD46" s="37">
        <v>669735</v>
      </c>
      <c r="BE46" s="103">
        <v>678441</v>
      </c>
      <c r="BF46" s="104">
        <v>678441</v>
      </c>
      <c r="BG46" s="105">
        <v>678441</v>
      </c>
      <c r="BH46" s="105">
        <v>678441</v>
      </c>
      <c r="BI46" s="106">
        <v>678441</v>
      </c>
      <c r="BJ46" s="103">
        <v>678441</v>
      </c>
      <c r="BK46" s="104">
        <v>678441</v>
      </c>
      <c r="BL46" s="105">
        <v>678441</v>
      </c>
      <c r="BM46" s="105">
        <v>678441</v>
      </c>
      <c r="BN46" s="106">
        <v>678441</v>
      </c>
      <c r="BO46" s="34">
        <v>678441</v>
      </c>
      <c r="BP46" s="35">
        <v>678441</v>
      </c>
      <c r="BQ46" s="36">
        <v>678441</v>
      </c>
      <c r="BR46" s="36">
        <v>678441</v>
      </c>
      <c r="BS46" s="37">
        <v>678441</v>
      </c>
      <c r="BT46" s="34">
        <v>680462</v>
      </c>
      <c r="BU46" s="35">
        <v>680462</v>
      </c>
      <c r="BV46" s="36">
        <v>680462</v>
      </c>
      <c r="BW46" s="36">
        <v>680462</v>
      </c>
      <c r="BX46" s="37">
        <v>680462</v>
      </c>
      <c r="BY46" s="34">
        <v>685432</v>
      </c>
      <c r="BZ46" s="35">
        <v>685432</v>
      </c>
      <c r="CA46" s="36">
        <v>685432</v>
      </c>
      <c r="CB46" s="36">
        <v>685432</v>
      </c>
      <c r="CC46" s="37">
        <v>685432</v>
      </c>
      <c r="CD46" s="34">
        <v>701882</v>
      </c>
      <c r="CE46" s="35">
        <v>701882</v>
      </c>
      <c r="CF46" s="36">
        <v>701882</v>
      </c>
      <c r="CG46" s="36">
        <v>701882</v>
      </c>
      <c r="CH46" s="37">
        <v>701882</v>
      </c>
    </row>
    <row r="47" spans="1:86" x14ac:dyDescent="0.2">
      <c r="A47" s="33">
        <v>52</v>
      </c>
      <c r="B47" s="34">
        <v>682257</v>
      </c>
      <c r="C47" s="35">
        <v>682257</v>
      </c>
      <c r="D47" s="36">
        <v>682257</v>
      </c>
      <c r="E47" s="36">
        <v>682257</v>
      </c>
      <c r="F47" s="37">
        <v>682257</v>
      </c>
      <c r="G47" s="34">
        <v>684859</v>
      </c>
      <c r="H47" s="35">
        <v>684859</v>
      </c>
      <c r="I47" s="36">
        <v>684859</v>
      </c>
      <c r="J47" s="36">
        <v>684859</v>
      </c>
      <c r="K47" s="37">
        <v>684859</v>
      </c>
      <c r="L47" s="34">
        <v>690034</v>
      </c>
      <c r="M47" s="35">
        <v>690034</v>
      </c>
      <c r="N47" s="36">
        <v>690034</v>
      </c>
      <c r="O47" s="36">
        <v>690034</v>
      </c>
      <c r="P47" s="37">
        <v>690034</v>
      </c>
      <c r="Q47" s="34">
        <v>696934</v>
      </c>
      <c r="R47" s="35">
        <v>696934</v>
      </c>
      <c r="S47" s="36">
        <v>696934</v>
      </c>
      <c r="T47" s="36">
        <v>696934</v>
      </c>
      <c r="U47" s="37">
        <v>696934</v>
      </c>
      <c r="V47" s="34">
        <v>703763</v>
      </c>
      <c r="W47" s="35">
        <v>703763</v>
      </c>
      <c r="X47" s="36">
        <v>703763</v>
      </c>
      <c r="Y47" s="36">
        <v>703763</v>
      </c>
      <c r="Z47" s="37">
        <v>703763</v>
      </c>
      <c r="AA47" s="34">
        <v>703763</v>
      </c>
      <c r="AB47" s="35">
        <v>703763</v>
      </c>
      <c r="AC47" s="36">
        <v>703763</v>
      </c>
      <c r="AD47" s="36">
        <v>703763</v>
      </c>
      <c r="AE47" s="37">
        <v>703763</v>
      </c>
      <c r="AF47" s="34">
        <v>721676</v>
      </c>
      <c r="AG47" s="35">
        <v>721676</v>
      </c>
      <c r="AH47" s="36">
        <v>721676</v>
      </c>
      <c r="AI47" s="36">
        <v>721676</v>
      </c>
      <c r="AJ47" s="37">
        <v>721676</v>
      </c>
      <c r="AK47" s="34">
        <v>721676</v>
      </c>
      <c r="AL47" s="35">
        <v>721676</v>
      </c>
      <c r="AM47" s="36">
        <v>721676</v>
      </c>
      <c r="AN47" s="36">
        <v>721676</v>
      </c>
      <c r="AO47" s="37">
        <v>721676</v>
      </c>
      <c r="AP47" s="34">
        <v>723747</v>
      </c>
      <c r="AQ47" s="35">
        <v>723747</v>
      </c>
      <c r="AR47" s="36">
        <v>723747</v>
      </c>
      <c r="AS47" s="36">
        <v>723747</v>
      </c>
      <c r="AT47" s="37">
        <v>723747</v>
      </c>
      <c r="AU47" s="34">
        <v>732764</v>
      </c>
      <c r="AV47" s="35">
        <v>732764</v>
      </c>
      <c r="AW47" s="36">
        <v>732764</v>
      </c>
      <c r="AX47" s="36">
        <v>732764</v>
      </c>
      <c r="AY47" s="37">
        <v>732764</v>
      </c>
      <c r="AZ47" s="34">
        <v>762074</v>
      </c>
      <c r="BA47" s="35">
        <v>762074</v>
      </c>
      <c r="BB47" s="36">
        <v>762074</v>
      </c>
      <c r="BC47" s="36">
        <v>762074</v>
      </c>
      <c r="BD47" s="37">
        <v>762074</v>
      </c>
      <c r="BE47" s="114">
        <v>771981</v>
      </c>
      <c r="BF47" s="104">
        <v>771981</v>
      </c>
      <c r="BG47" s="105">
        <v>771981</v>
      </c>
      <c r="BH47" s="105">
        <v>771981</v>
      </c>
      <c r="BI47" s="105">
        <v>771981</v>
      </c>
      <c r="BJ47" s="114">
        <v>771981</v>
      </c>
      <c r="BK47" s="104">
        <v>771981</v>
      </c>
      <c r="BL47" s="105">
        <v>771981</v>
      </c>
      <c r="BM47" s="105">
        <v>771981</v>
      </c>
      <c r="BN47" s="105">
        <v>771981</v>
      </c>
      <c r="BO47" s="34">
        <v>771981</v>
      </c>
      <c r="BP47" s="35">
        <v>771981</v>
      </c>
      <c r="BQ47" s="36">
        <v>771981</v>
      </c>
      <c r="BR47" s="36">
        <v>771981</v>
      </c>
      <c r="BS47" s="37">
        <v>771981</v>
      </c>
      <c r="BT47" s="34">
        <v>774281</v>
      </c>
      <c r="BU47" s="35">
        <v>774281</v>
      </c>
      <c r="BV47" s="36">
        <v>774281</v>
      </c>
      <c r="BW47" s="36">
        <v>774281</v>
      </c>
      <c r="BX47" s="37">
        <v>774281</v>
      </c>
      <c r="BY47" s="34">
        <v>779936</v>
      </c>
      <c r="BZ47" s="35">
        <v>779936</v>
      </c>
      <c r="CA47" s="36">
        <v>779936</v>
      </c>
      <c r="CB47" s="36">
        <v>779936</v>
      </c>
      <c r="CC47" s="37">
        <v>779936</v>
      </c>
      <c r="CD47" s="34">
        <v>798654</v>
      </c>
      <c r="CE47" s="35">
        <v>798654</v>
      </c>
      <c r="CF47" s="36">
        <v>798654</v>
      </c>
      <c r="CG47" s="36">
        <v>798654</v>
      </c>
      <c r="CH47" s="37">
        <v>798654</v>
      </c>
    </row>
    <row r="48" spans="1:86" x14ac:dyDescent="0.2">
      <c r="A48" s="33">
        <v>53</v>
      </c>
      <c r="B48" s="34">
        <v>749092</v>
      </c>
      <c r="C48" s="35">
        <v>749092</v>
      </c>
      <c r="D48" s="36">
        <v>749092</v>
      </c>
      <c r="E48" s="36">
        <v>749092</v>
      </c>
      <c r="F48" s="37">
        <v>749092</v>
      </c>
      <c r="G48" s="34">
        <v>751949</v>
      </c>
      <c r="H48" s="35">
        <v>751949</v>
      </c>
      <c r="I48" s="36">
        <v>751949</v>
      </c>
      <c r="J48" s="36">
        <v>751949</v>
      </c>
      <c r="K48" s="37">
        <v>751949</v>
      </c>
      <c r="L48" s="34">
        <v>757631</v>
      </c>
      <c r="M48" s="35">
        <v>757631</v>
      </c>
      <c r="N48" s="36">
        <v>757631</v>
      </c>
      <c r="O48" s="36">
        <v>757631</v>
      </c>
      <c r="P48" s="37">
        <v>757631</v>
      </c>
      <c r="Q48" s="34">
        <v>765207</v>
      </c>
      <c r="R48" s="35">
        <v>765207</v>
      </c>
      <c r="S48" s="36">
        <v>765207</v>
      </c>
      <c r="T48" s="36">
        <v>765207</v>
      </c>
      <c r="U48" s="37">
        <v>765207</v>
      </c>
      <c r="V48" s="34">
        <v>772705</v>
      </c>
      <c r="W48" s="35">
        <v>772705</v>
      </c>
      <c r="X48" s="36">
        <v>772705</v>
      </c>
      <c r="Y48" s="36">
        <v>772705</v>
      </c>
      <c r="Z48" s="37">
        <v>772705</v>
      </c>
      <c r="AA48" s="34">
        <v>772705</v>
      </c>
      <c r="AB48" s="35">
        <v>772705</v>
      </c>
      <c r="AC48" s="36">
        <v>772705</v>
      </c>
      <c r="AD48" s="36">
        <v>772705</v>
      </c>
      <c r="AE48" s="37">
        <v>772705</v>
      </c>
      <c r="AF48" s="34">
        <v>792373</v>
      </c>
      <c r="AG48" s="35">
        <v>792373</v>
      </c>
      <c r="AH48" s="36">
        <v>792373</v>
      </c>
      <c r="AI48" s="36">
        <v>792373</v>
      </c>
      <c r="AJ48" s="37">
        <v>792373</v>
      </c>
      <c r="AK48" s="34">
        <v>792373</v>
      </c>
      <c r="AL48" s="35">
        <v>792373</v>
      </c>
      <c r="AM48" s="36">
        <v>792373</v>
      </c>
      <c r="AN48" s="36">
        <v>792373</v>
      </c>
      <c r="AO48" s="37">
        <v>792373</v>
      </c>
      <c r="AP48" s="34">
        <v>794647</v>
      </c>
      <c r="AQ48" s="35">
        <v>794647</v>
      </c>
      <c r="AR48" s="36">
        <v>794647</v>
      </c>
      <c r="AS48" s="36">
        <v>794647</v>
      </c>
      <c r="AT48" s="37">
        <v>794647</v>
      </c>
      <c r="AU48" s="34">
        <v>804547</v>
      </c>
      <c r="AV48" s="35">
        <v>804547</v>
      </c>
      <c r="AW48" s="36">
        <v>804547</v>
      </c>
      <c r="AX48" s="36">
        <v>804547</v>
      </c>
      <c r="AY48" s="37">
        <v>804547</v>
      </c>
      <c r="AZ48" s="34">
        <v>836729</v>
      </c>
      <c r="BA48" s="35">
        <v>836729</v>
      </c>
      <c r="BB48" s="36">
        <v>836729</v>
      </c>
      <c r="BC48" s="36">
        <v>836729</v>
      </c>
      <c r="BD48" s="37">
        <v>836729</v>
      </c>
      <c r="BE48" s="114">
        <v>847606</v>
      </c>
      <c r="BF48" s="104">
        <v>847606</v>
      </c>
      <c r="BG48" s="105">
        <v>847606</v>
      </c>
      <c r="BH48" s="105">
        <v>847606</v>
      </c>
      <c r="BI48" s="105">
        <v>847606</v>
      </c>
      <c r="BJ48" s="114">
        <v>847606</v>
      </c>
      <c r="BK48" s="104">
        <v>847606</v>
      </c>
      <c r="BL48" s="105">
        <v>847606</v>
      </c>
      <c r="BM48" s="105">
        <v>847606</v>
      </c>
      <c r="BN48" s="105">
        <v>847606</v>
      </c>
      <c r="BO48" s="34">
        <v>847606</v>
      </c>
      <c r="BP48" s="35">
        <v>847606</v>
      </c>
      <c r="BQ48" s="36">
        <v>847606</v>
      </c>
      <c r="BR48" s="36">
        <v>847606</v>
      </c>
      <c r="BS48" s="37">
        <v>847606</v>
      </c>
      <c r="BT48" s="34">
        <v>850132</v>
      </c>
      <c r="BU48" s="35">
        <v>850132</v>
      </c>
      <c r="BV48" s="36">
        <v>850132</v>
      </c>
      <c r="BW48" s="36">
        <v>850132</v>
      </c>
      <c r="BX48" s="37">
        <v>850132</v>
      </c>
      <c r="BY48" s="34">
        <v>856340</v>
      </c>
      <c r="BZ48" s="35">
        <v>856340</v>
      </c>
      <c r="CA48" s="36">
        <v>856340</v>
      </c>
      <c r="CB48" s="36">
        <v>856340</v>
      </c>
      <c r="CC48" s="37">
        <v>856340</v>
      </c>
      <c r="CD48" s="34">
        <v>876892</v>
      </c>
      <c r="CE48" s="35">
        <v>876892</v>
      </c>
      <c r="CF48" s="36">
        <v>876892</v>
      </c>
      <c r="CG48" s="36">
        <v>876892</v>
      </c>
      <c r="CH48" s="37">
        <v>876892</v>
      </c>
    </row>
    <row r="49" spans="1:86" x14ac:dyDescent="0.2">
      <c r="A49" s="33">
        <v>54</v>
      </c>
      <c r="B49" s="34">
        <v>838194</v>
      </c>
      <c r="C49" s="35">
        <v>838194</v>
      </c>
      <c r="D49" s="36">
        <v>838194</v>
      </c>
      <c r="E49" s="36">
        <v>838194</v>
      </c>
      <c r="F49" s="37">
        <v>838194</v>
      </c>
      <c r="G49" s="34">
        <v>841391</v>
      </c>
      <c r="H49" s="35">
        <v>841391</v>
      </c>
      <c r="I49" s="36">
        <v>841391</v>
      </c>
      <c r="J49" s="36">
        <v>841391</v>
      </c>
      <c r="K49" s="37">
        <v>841391</v>
      </c>
      <c r="L49" s="34">
        <v>847748</v>
      </c>
      <c r="M49" s="35">
        <v>847748</v>
      </c>
      <c r="N49" s="36">
        <v>847748</v>
      </c>
      <c r="O49" s="36">
        <v>847748</v>
      </c>
      <c r="P49" s="37">
        <v>847748</v>
      </c>
      <c r="Q49" s="34">
        <v>856226</v>
      </c>
      <c r="R49" s="35">
        <v>856226</v>
      </c>
      <c r="S49" s="36">
        <v>856226</v>
      </c>
      <c r="T49" s="36">
        <v>856226</v>
      </c>
      <c r="U49" s="37">
        <v>856226</v>
      </c>
      <c r="V49" s="34">
        <v>864615</v>
      </c>
      <c r="W49" s="35">
        <v>864615</v>
      </c>
      <c r="X49" s="36">
        <v>864615</v>
      </c>
      <c r="Y49" s="36">
        <v>864615</v>
      </c>
      <c r="Z49" s="37">
        <v>864615</v>
      </c>
      <c r="AA49" s="34">
        <v>864615</v>
      </c>
      <c r="AB49" s="35">
        <v>864615</v>
      </c>
      <c r="AC49" s="36">
        <v>864615</v>
      </c>
      <c r="AD49" s="36">
        <v>864615</v>
      </c>
      <c r="AE49" s="37">
        <v>864615</v>
      </c>
      <c r="AF49" s="34">
        <v>886623</v>
      </c>
      <c r="AG49" s="35">
        <v>886623</v>
      </c>
      <c r="AH49" s="36">
        <v>886623</v>
      </c>
      <c r="AI49" s="36">
        <v>886623</v>
      </c>
      <c r="AJ49" s="37">
        <v>886623</v>
      </c>
      <c r="AK49" s="34">
        <v>886623</v>
      </c>
      <c r="AL49" s="35">
        <v>886623</v>
      </c>
      <c r="AM49" s="36">
        <v>886623</v>
      </c>
      <c r="AN49" s="36">
        <v>886623</v>
      </c>
      <c r="AO49" s="37">
        <v>886623</v>
      </c>
      <c r="AP49" s="34">
        <v>889167</v>
      </c>
      <c r="AQ49" s="35">
        <v>889167</v>
      </c>
      <c r="AR49" s="36">
        <v>889167</v>
      </c>
      <c r="AS49" s="36">
        <v>889167</v>
      </c>
      <c r="AT49" s="37">
        <v>889167</v>
      </c>
      <c r="AU49" s="34">
        <v>900245</v>
      </c>
      <c r="AV49" s="35">
        <v>900245</v>
      </c>
      <c r="AW49" s="36">
        <v>900245</v>
      </c>
      <c r="AX49" s="36">
        <v>900245</v>
      </c>
      <c r="AY49" s="37">
        <v>900245</v>
      </c>
      <c r="AZ49" s="34">
        <v>936255</v>
      </c>
      <c r="BA49" s="35">
        <v>936255</v>
      </c>
      <c r="BB49" s="36">
        <v>936255</v>
      </c>
      <c r="BC49" s="36">
        <v>936255</v>
      </c>
      <c r="BD49" s="37">
        <v>936255</v>
      </c>
      <c r="BE49" s="114">
        <v>948426</v>
      </c>
      <c r="BF49" s="104">
        <v>948426</v>
      </c>
      <c r="BG49" s="105">
        <v>948426</v>
      </c>
      <c r="BH49" s="105">
        <v>948426</v>
      </c>
      <c r="BI49" s="105">
        <v>948426</v>
      </c>
      <c r="BJ49" s="114">
        <v>948426</v>
      </c>
      <c r="BK49" s="104">
        <v>948426</v>
      </c>
      <c r="BL49" s="105">
        <v>948426</v>
      </c>
      <c r="BM49" s="105">
        <v>948426</v>
      </c>
      <c r="BN49" s="105">
        <v>948426</v>
      </c>
      <c r="BO49" s="34">
        <v>948426</v>
      </c>
      <c r="BP49" s="35">
        <v>948426</v>
      </c>
      <c r="BQ49" s="36">
        <v>948426</v>
      </c>
      <c r="BR49" s="36">
        <v>948426</v>
      </c>
      <c r="BS49" s="37">
        <v>948426</v>
      </c>
      <c r="BT49" s="34">
        <v>951252</v>
      </c>
      <c r="BU49" s="35">
        <v>951252</v>
      </c>
      <c r="BV49" s="36">
        <v>951252</v>
      </c>
      <c r="BW49" s="36">
        <v>951252</v>
      </c>
      <c r="BX49" s="37">
        <v>951252</v>
      </c>
      <c r="BY49" s="34">
        <v>958199</v>
      </c>
      <c r="BZ49" s="35">
        <v>958199</v>
      </c>
      <c r="CA49" s="36">
        <v>958199</v>
      </c>
      <c r="CB49" s="36">
        <v>958199</v>
      </c>
      <c r="CC49" s="37">
        <v>958199</v>
      </c>
      <c r="CD49" s="34">
        <v>981196</v>
      </c>
      <c r="CE49" s="35">
        <v>981196</v>
      </c>
      <c r="CF49" s="36">
        <v>981196</v>
      </c>
      <c r="CG49" s="36">
        <v>981196</v>
      </c>
      <c r="CH49" s="37">
        <v>981196</v>
      </c>
    </row>
    <row r="50" spans="1:86" x14ac:dyDescent="0.2">
      <c r="A50" s="33">
        <v>55</v>
      </c>
      <c r="B50" s="34">
        <v>945296</v>
      </c>
      <c r="C50" s="35">
        <v>945296</v>
      </c>
      <c r="D50" s="36">
        <v>945296</v>
      </c>
      <c r="E50" s="36">
        <v>945296</v>
      </c>
      <c r="F50" s="37">
        <v>945296</v>
      </c>
      <c r="G50" s="34">
        <v>948901</v>
      </c>
      <c r="H50" s="35">
        <v>948901</v>
      </c>
      <c r="I50" s="36">
        <v>948901</v>
      </c>
      <c r="J50" s="36">
        <v>948901</v>
      </c>
      <c r="K50" s="37">
        <v>948901</v>
      </c>
      <c r="L50" s="34">
        <v>956071</v>
      </c>
      <c r="M50" s="35">
        <v>956071</v>
      </c>
      <c r="N50" s="36">
        <v>956071</v>
      </c>
      <c r="O50" s="36">
        <v>956071</v>
      </c>
      <c r="P50" s="37">
        <v>956071</v>
      </c>
      <c r="Q50" s="34">
        <v>965632</v>
      </c>
      <c r="R50" s="35">
        <v>965632</v>
      </c>
      <c r="S50" s="36">
        <v>965632</v>
      </c>
      <c r="T50" s="36">
        <v>965632</v>
      </c>
      <c r="U50" s="37">
        <v>965632</v>
      </c>
      <c r="V50" s="34">
        <v>975093</v>
      </c>
      <c r="W50" s="35">
        <v>975093</v>
      </c>
      <c r="X50" s="36">
        <v>975093</v>
      </c>
      <c r="Y50" s="36">
        <v>975093</v>
      </c>
      <c r="Z50" s="37">
        <v>975093</v>
      </c>
      <c r="AA50" s="34">
        <v>975093</v>
      </c>
      <c r="AB50" s="35">
        <v>975093</v>
      </c>
      <c r="AC50" s="36">
        <v>975093</v>
      </c>
      <c r="AD50" s="36">
        <v>975093</v>
      </c>
      <c r="AE50" s="37">
        <v>975093</v>
      </c>
      <c r="AF50" s="34">
        <v>999913</v>
      </c>
      <c r="AG50" s="35">
        <v>999913</v>
      </c>
      <c r="AH50" s="36">
        <v>999913</v>
      </c>
      <c r="AI50" s="36">
        <v>999913</v>
      </c>
      <c r="AJ50" s="37">
        <v>999913</v>
      </c>
      <c r="AK50" s="34">
        <v>999913</v>
      </c>
      <c r="AL50" s="35">
        <v>999913</v>
      </c>
      <c r="AM50" s="36">
        <v>999913</v>
      </c>
      <c r="AN50" s="36">
        <v>999913</v>
      </c>
      <c r="AO50" s="37">
        <v>999913</v>
      </c>
      <c r="AP50" s="34">
        <v>1002782</v>
      </c>
      <c r="AQ50" s="35">
        <v>1002782</v>
      </c>
      <c r="AR50" s="36">
        <v>1002782</v>
      </c>
      <c r="AS50" s="36">
        <v>1002782</v>
      </c>
      <c r="AT50" s="37">
        <v>1002782</v>
      </c>
      <c r="AU50" s="34">
        <v>1015275</v>
      </c>
      <c r="AV50" s="35">
        <v>1015275</v>
      </c>
      <c r="AW50" s="36">
        <v>1015275</v>
      </c>
      <c r="AX50" s="36">
        <v>1015275</v>
      </c>
      <c r="AY50" s="37">
        <v>1015275</v>
      </c>
      <c r="AZ50" s="34">
        <v>1055886</v>
      </c>
      <c r="BA50" s="35">
        <v>1055886</v>
      </c>
      <c r="BB50" s="36">
        <v>1055886</v>
      </c>
      <c r="BC50" s="36">
        <v>1055886</v>
      </c>
      <c r="BD50" s="37">
        <v>1055886</v>
      </c>
      <c r="BE50" s="114">
        <v>1069613</v>
      </c>
      <c r="BF50" s="104">
        <v>1069613</v>
      </c>
      <c r="BG50" s="105">
        <v>1069613</v>
      </c>
      <c r="BH50" s="105">
        <v>1069613</v>
      </c>
      <c r="BI50" s="105">
        <v>1069613</v>
      </c>
      <c r="BJ50" s="114">
        <v>1069613</v>
      </c>
      <c r="BK50" s="104">
        <v>1069613</v>
      </c>
      <c r="BL50" s="105">
        <v>1069613</v>
      </c>
      <c r="BM50" s="105">
        <v>1069613</v>
      </c>
      <c r="BN50" s="105">
        <v>1069613</v>
      </c>
      <c r="BO50" s="34">
        <v>1069613</v>
      </c>
      <c r="BP50" s="35">
        <v>1069613</v>
      </c>
      <c r="BQ50" s="36">
        <v>1069613</v>
      </c>
      <c r="BR50" s="36">
        <v>1069613</v>
      </c>
      <c r="BS50" s="37">
        <v>1069613</v>
      </c>
      <c r="BT50" s="34">
        <v>1072800</v>
      </c>
      <c r="BU50" s="35">
        <v>1072800</v>
      </c>
      <c r="BV50" s="36">
        <v>1072800</v>
      </c>
      <c r="BW50" s="36">
        <v>1072800</v>
      </c>
      <c r="BX50" s="37">
        <v>1072800</v>
      </c>
      <c r="BY50" s="34">
        <v>1080634</v>
      </c>
      <c r="BZ50" s="35">
        <v>1080634</v>
      </c>
      <c r="CA50" s="36">
        <v>1080634</v>
      </c>
      <c r="CB50" s="36">
        <v>1080634</v>
      </c>
      <c r="CC50" s="37">
        <v>1080634</v>
      </c>
      <c r="CD50" s="34">
        <v>1106570</v>
      </c>
      <c r="CE50" s="35">
        <v>1106570</v>
      </c>
      <c r="CF50" s="36">
        <v>1106570</v>
      </c>
      <c r="CG50" s="36">
        <v>1106570</v>
      </c>
      <c r="CH50" s="37">
        <v>1106570</v>
      </c>
    </row>
    <row r="51" spans="1:86" ht="13.5" thickBot="1" x14ac:dyDescent="0.25">
      <c r="A51" s="33">
        <v>56</v>
      </c>
      <c r="B51" s="42">
        <v>1065394</v>
      </c>
      <c r="C51" s="122">
        <v>1065394</v>
      </c>
      <c r="D51" s="116">
        <v>1065394</v>
      </c>
      <c r="E51" s="116">
        <v>1065394</v>
      </c>
      <c r="F51" s="118">
        <v>1065394</v>
      </c>
      <c r="G51" s="42">
        <v>1069458</v>
      </c>
      <c r="H51" s="122">
        <v>1069458</v>
      </c>
      <c r="I51" s="116">
        <v>1069458</v>
      </c>
      <c r="J51" s="116">
        <v>1069458</v>
      </c>
      <c r="K51" s="118">
        <v>1069458</v>
      </c>
      <c r="L51" s="42">
        <v>1077539</v>
      </c>
      <c r="M51" s="122">
        <v>1077539</v>
      </c>
      <c r="N51" s="116">
        <v>1077539</v>
      </c>
      <c r="O51" s="116">
        <v>1077539</v>
      </c>
      <c r="P51" s="118">
        <v>1077539</v>
      </c>
      <c r="Q51" s="42">
        <v>1088314</v>
      </c>
      <c r="R51" s="122">
        <v>1088314</v>
      </c>
      <c r="S51" s="116">
        <v>1088314</v>
      </c>
      <c r="T51" s="116">
        <v>1088314</v>
      </c>
      <c r="U51" s="118">
        <v>1088314</v>
      </c>
      <c r="V51" s="42">
        <v>1098978</v>
      </c>
      <c r="W51" s="122">
        <v>1098978</v>
      </c>
      <c r="X51" s="116">
        <v>1098978</v>
      </c>
      <c r="Y51" s="116">
        <v>1098978</v>
      </c>
      <c r="Z51" s="118">
        <v>1098978</v>
      </c>
      <c r="AA51" s="42">
        <v>1098978</v>
      </c>
      <c r="AB51" s="122">
        <v>1098978</v>
      </c>
      <c r="AC51" s="116">
        <v>1098978</v>
      </c>
      <c r="AD51" s="116">
        <v>1098978</v>
      </c>
      <c r="AE51" s="118">
        <v>1098978</v>
      </c>
      <c r="AF51" s="42">
        <v>1126951</v>
      </c>
      <c r="AG51" s="122">
        <v>1126951</v>
      </c>
      <c r="AH51" s="116">
        <v>1126951</v>
      </c>
      <c r="AI51" s="116">
        <v>1126951</v>
      </c>
      <c r="AJ51" s="118">
        <v>1126951</v>
      </c>
      <c r="AK51" s="42">
        <v>1126951</v>
      </c>
      <c r="AL51" s="122">
        <v>1126951</v>
      </c>
      <c r="AM51" s="116">
        <v>1126951</v>
      </c>
      <c r="AN51" s="116">
        <v>1126951</v>
      </c>
      <c r="AO51" s="118">
        <v>1126951</v>
      </c>
      <c r="AP51" s="42">
        <v>1130184</v>
      </c>
      <c r="AQ51" s="122">
        <v>1130184</v>
      </c>
      <c r="AR51" s="116">
        <v>1130184</v>
      </c>
      <c r="AS51" s="116">
        <v>1130184</v>
      </c>
      <c r="AT51" s="118">
        <v>1130184</v>
      </c>
      <c r="AU51" s="42">
        <v>1144265</v>
      </c>
      <c r="AV51" s="122">
        <v>1144265</v>
      </c>
      <c r="AW51" s="116">
        <v>1144265</v>
      </c>
      <c r="AX51" s="116">
        <v>1144265</v>
      </c>
      <c r="AY51" s="118">
        <v>1144265</v>
      </c>
      <c r="AZ51" s="42">
        <v>1190036</v>
      </c>
      <c r="BA51" s="122">
        <v>1190036</v>
      </c>
      <c r="BB51" s="116">
        <v>1190036</v>
      </c>
      <c r="BC51" s="116">
        <v>1190036</v>
      </c>
      <c r="BD51" s="118">
        <v>1190036</v>
      </c>
      <c r="BE51">
        <v>1205506</v>
      </c>
      <c r="BF51">
        <v>1205506</v>
      </c>
      <c r="BG51">
        <v>1205506</v>
      </c>
      <c r="BH51">
        <v>1205506</v>
      </c>
      <c r="BI51">
        <v>1205506</v>
      </c>
      <c r="BJ51">
        <v>1205506</v>
      </c>
      <c r="BK51">
        <v>1205506</v>
      </c>
      <c r="BL51">
        <v>1205506</v>
      </c>
      <c r="BM51">
        <v>1205506</v>
      </c>
      <c r="BN51">
        <v>1205506</v>
      </c>
      <c r="BO51" s="42">
        <v>1205506</v>
      </c>
      <c r="BP51" s="122">
        <v>1205506</v>
      </c>
      <c r="BQ51" s="116">
        <v>1205506</v>
      </c>
      <c r="BR51" s="116">
        <v>1205506</v>
      </c>
      <c r="BS51" s="118">
        <v>1205506</v>
      </c>
      <c r="BT51" s="42">
        <v>1209098</v>
      </c>
      <c r="BU51" s="122">
        <v>1209098</v>
      </c>
      <c r="BV51" s="116">
        <v>1209098</v>
      </c>
      <c r="BW51" s="116">
        <v>1209098</v>
      </c>
      <c r="BX51" s="118">
        <v>1209098</v>
      </c>
      <c r="BY51" s="42">
        <v>1217928</v>
      </c>
      <c r="BZ51" s="122">
        <v>1217928</v>
      </c>
      <c r="CA51" s="116">
        <v>1217928</v>
      </c>
      <c r="CB51" s="116">
        <v>1217928</v>
      </c>
      <c r="CC51" s="118">
        <v>1217928</v>
      </c>
      <c r="CD51" s="42">
        <v>1247158</v>
      </c>
      <c r="CE51" s="122">
        <v>1247158</v>
      </c>
      <c r="CF51" s="116">
        <v>1247158</v>
      </c>
      <c r="CG51" s="116">
        <v>1247158</v>
      </c>
      <c r="CH51" s="118">
        <v>1247158</v>
      </c>
    </row>
    <row r="52" spans="1:86" x14ac:dyDescent="0.2">
      <c r="A52" s="1">
        <v>1</v>
      </c>
      <c r="B52" s="111">
        <v>2</v>
      </c>
      <c r="C52" s="112">
        <v>3</v>
      </c>
      <c r="D52" s="111">
        <v>4</v>
      </c>
      <c r="E52" s="112">
        <v>5</v>
      </c>
      <c r="F52" s="111">
        <v>6</v>
      </c>
      <c r="G52" s="112">
        <v>7</v>
      </c>
      <c r="H52" s="111">
        <v>8</v>
      </c>
      <c r="I52" s="112">
        <v>9</v>
      </c>
      <c r="J52" s="111">
        <v>10</v>
      </c>
      <c r="K52" s="112">
        <v>11</v>
      </c>
      <c r="L52" s="111">
        <v>12</v>
      </c>
      <c r="M52" s="112">
        <v>13</v>
      </c>
      <c r="N52" s="111">
        <v>14</v>
      </c>
      <c r="O52" s="112">
        <v>15</v>
      </c>
      <c r="P52" s="111">
        <v>16</v>
      </c>
      <c r="Q52" s="112">
        <v>17</v>
      </c>
      <c r="R52" s="111">
        <v>18</v>
      </c>
      <c r="S52" s="112">
        <v>19</v>
      </c>
      <c r="T52" s="111">
        <v>20</v>
      </c>
      <c r="U52" s="112">
        <v>21</v>
      </c>
      <c r="V52" s="111">
        <v>22</v>
      </c>
      <c r="W52" s="112">
        <v>23</v>
      </c>
      <c r="X52" s="111">
        <v>24</v>
      </c>
      <c r="Y52" s="112">
        <v>25</v>
      </c>
      <c r="Z52" s="111">
        <v>26</v>
      </c>
      <c r="AA52" s="112">
        <v>27</v>
      </c>
      <c r="AB52" s="111">
        <v>28</v>
      </c>
      <c r="AC52" s="112">
        <v>29</v>
      </c>
      <c r="AD52" s="111">
        <v>30</v>
      </c>
      <c r="AE52" s="112">
        <v>31</v>
      </c>
      <c r="AF52" s="111">
        <v>32</v>
      </c>
      <c r="AG52" s="112">
        <v>33</v>
      </c>
      <c r="AH52" s="111">
        <v>34</v>
      </c>
      <c r="AI52" s="112">
        <v>35</v>
      </c>
      <c r="AJ52" s="111">
        <v>36</v>
      </c>
      <c r="AK52" s="112">
        <v>37</v>
      </c>
      <c r="AL52" s="111">
        <v>38</v>
      </c>
      <c r="AM52" s="112">
        <v>39</v>
      </c>
      <c r="AN52" s="111">
        <v>40</v>
      </c>
      <c r="AO52" s="112">
        <v>41</v>
      </c>
      <c r="AP52" s="111">
        <v>42</v>
      </c>
      <c r="AQ52" s="112">
        <v>43</v>
      </c>
      <c r="AR52" s="111">
        <v>44</v>
      </c>
      <c r="AS52" s="112">
        <v>45</v>
      </c>
      <c r="AT52" s="111">
        <v>46</v>
      </c>
      <c r="AU52" s="112">
        <v>47</v>
      </c>
      <c r="AV52" s="111">
        <v>48</v>
      </c>
      <c r="AW52" s="112">
        <v>49</v>
      </c>
      <c r="AX52" s="111">
        <v>50</v>
      </c>
      <c r="AY52" s="112">
        <v>51</v>
      </c>
      <c r="AZ52" s="111">
        <v>52</v>
      </c>
      <c r="BA52" s="112">
        <v>53</v>
      </c>
      <c r="BB52" s="111">
        <v>54</v>
      </c>
      <c r="BC52" s="112">
        <v>55</v>
      </c>
      <c r="BD52" s="111">
        <v>56</v>
      </c>
      <c r="BE52" s="112">
        <v>57</v>
      </c>
      <c r="BF52" s="111">
        <v>58</v>
      </c>
      <c r="BG52" s="112">
        <v>59</v>
      </c>
      <c r="BH52" s="111">
        <v>60</v>
      </c>
      <c r="BI52" s="112">
        <v>61</v>
      </c>
      <c r="BJ52" s="111">
        <v>62</v>
      </c>
      <c r="BK52" s="112">
        <v>63</v>
      </c>
      <c r="BL52" s="111">
        <v>64</v>
      </c>
      <c r="BM52" s="112">
        <v>65</v>
      </c>
      <c r="BN52" s="111">
        <v>66</v>
      </c>
      <c r="BO52" s="112">
        <v>67</v>
      </c>
      <c r="BP52" s="111">
        <v>68</v>
      </c>
      <c r="BQ52" s="112">
        <v>69</v>
      </c>
      <c r="BR52" s="111">
        <v>70</v>
      </c>
      <c r="BS52" s="112">
        <v>71</v>
      </c>
      <c r="BT52" s="111">
        <v>72</v>
      </c>
      <c r="BU52" s="112">
        <v>73</v>
      </c>
      <c r="BV52" s="111">
        <v>74</v>
      </c>
      <c r="BW52" s="112">
        <v>75</v>
      </c>
      <c r="BX52" s="111">
        <v>76</v>
      </c>
      <c r="BY52" s="111">
        <v>77</v>
      </c>
      <c r="BZ52" s="112">
        <v>78</v>
      </c>
      <c r="CA52" s="111">
        <v>79</v>
      </c>
      <c r="CB52" s="112">
        <v>80</v>
      </c>
      <c r="CC52" s="111">
        <v>81</v>
      </c>
      <c r="CD52" s="111"/>
      <c r="CE52" s="112"/>
      <c r="CF52" s="111"/>
      <c r="CG52" s="112"/>
      <c r="CH52" s="111"/>
    </row>
    <row r="54" spans="1:86" x14ac:dyDescent="0.2">
      <c r="B54" s="113">
        <v>1</v>
      </c>
      <c r="G54" s="112">
        <v>2</v>
      </c>
      <c r="L54" s="113">
        <v>3</v>
      </c>
      <c r="Q54" s="112">
        <v>4</v>
      </c>
      <c r="V54" s="113">
        <v>5</v>
      </c>
      <c r="AA54" s="112">
        <v>6</v>
      </c>
      <c r="AF54" s="113">
        <v>7</v>
      </c>
      <c r="AK54" s="112">
        <v>8</v>
      </c>
      <c r="AP54" s="113">
        <v>9</v>
      </c>
      <c r="AU54" s="112">
        <v>10</v>
      </c>
      <c r="AZ54" s="113">
        <v>11</v>
      </c>
      <c r="BE54" s="112">
        <v>12</v>
      </c>
      <c r="BJ54" s="113">
        <v>13</v>
      </c>
      <c r="BO54" s="112">
        <v>14</v>
      </c>
      <c r="BT54" s="113">
        <v>15</v>
      </c>
      <c r="BY54" s="113">
        <v>16</v>
      </c>
      <c r="CD54" s="11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8">
    <pageSetUpPr fitToPage="1"/>
  </sheetPr>
  <dimension ref="B9:O19"/>
  <sheetViews>
    <sheetView showGridLines="0" showRowColHeaders="0" tabSelected="1" workbookViewId="0">
      <selection activeCell="G11" sqref="G11"/>
    </sheetView>
  </sheetViews>
  <sheetFormatPr defaultColWidth="9.140625" defaultRowHeight="12.75" x14ac:dyDescent="0.2"/>
  <cols>
    <col min="7" max="7" width="10.42578125" bestFit="1" customWidth="1"/>
    <col min="10" max="10" width="10.140625" bestFit="1" customWidth="1"/>
    <col min="15" max="15" width="10.140625" bestFit="1" customWidth="1"/>
  </cols>
  <sheetData>
    <row r="9" spans="2:15" x14ac:dyDescent="0.2">
      <c r="O9" s="73"/>
    </row>
    <row r="10" spans="2:15" ht="32.450000000000003" customHeight="1" x14ac:dyDescent="0.2">
      <c r="O10" s="73"/>
    </row>
    <row r="11" spans="2:15" ht="15" x14ac:dyDescent="0.25">
      <c r="E11" s="72" t="s">
        <v>51</v>
      </c>
      <c r="G11" s="84">
        <v>46127</v>
      </c>
      <c r="I11" t="s">
        <v>4</v>
      </c>
      <c r="J11" s="73">
        <f>VLOOKUP(G11,Tabel_faktor,1,TRUE)</f>
        <v>46113</v>
      </c>
      <c r="O11" s="73"/>
    </row>
    <row r="12" spans="2:15" x14ac:dyDescent="0.2">
      <c r="I12" s="117">
        <f>VLOOKUP($G11,Tabel_faktor,2,TRUE)</f>
        <v>17</v>
      </c>
      <c r="J12" s="117">
        <f>VLOOKUP(G11,Tabel_faktor,3,TRUE)</f>
        <v>1.653378</v>
      </c>
      <c r="O12" s="73"/>
    </row>
    <row r="13" spans="2:15" ht="26.25" customHeight="1" x14ac:dyDescent="0.2">
      <c r="B13" s="75" t="s">
        <v>52</v>
      </c>
      <c r="C13" s="75"/>
      <c r="D13" s="75" t="s">
        <v>53</v>
      </c>
      <c r="E13" s="75"/>
      <c r="F13" s="75"/>
      <c r="G13" s="75"/>
      <c r="H13" s="75"/>
      <c r="I13" s="74"/>
      <c r="J13" s="74"/>
      <c r="K13" s="74"/>
      <c r="O13" s="73"/>
    </row>
    <row r="14" spans="2:15" x14ac:dyDescent="0.2">
      <c r="B14" t="s">
        <v>47</v>
      </c>
      <c r="D14" s="71" t="s">
        <v>56</v>
      </c>
      <c r="O14" s="73"/>
    </row>
    <row r="15" spans="2:15" x14ac:dyDescent="0.2">
      <c r="O15" s="73"/>
    </row>
    <row r="16" spans="2:15" x14ac:dyDescent="0.2">
      <c r="B16" t="s">
        <v>49</v>
      </c>
      <c r="D16" s="135" t="s">
        <v>41</v>
      </c>
      <c r="E16" s="136"/>
      <c r="F16" s="136"/>
      <c r="G16" s="136"/>
      <c r="H16" s="136"/>
      <c r="I16" s="136"/>
      <c r="J16" s="136"/>
      <c r="K16" s="136"/>
      <c r="O16" s="73"/>
    </row>
    <row r="17" spans="2:15" x14ac:dyDescent="0.2">
      <c r="O17" s="73"/>
    </row>
    <row r="18" spans="2:15" ht="12.6" customHeight="1" x14ac:dyDescent="0.2">
      <c r="B18" t="s">
        <v>48</v>
      </c>
      <c r="D18" s="135" t="s">
        <v>50</v>
      </c>
      <c r="E18" s="136"/>
      <c r="F18" s="136"/>
      <c r="G18" s="136"/>
      <c r="H18" s="136"/>
      <c r="I18" s="136"/>
      <c r="J18" s="136"/>
      <c r="K18" s="136"/>
    </row>
    <row r="19" spans="2:15" x14ac:dyDescent="0.2">
      <c r="D19" s="135"/>
      <c r="E19" s="136"/>
      <c r="F19" s="136"/>
      <c r="G19" s="136"/>
      <c r="H19" s="136"/>
      <c r="I19" s="136"/>
      <c r="J19" s="136"/>
      <c r="K19" s="136"/>
    </row>
  </sheetData>
  <sheetProtection sheet="1" objects="1" selectLockedCells="1"/>
  <mergeCells count="3">
    <mergeCell ref="D16:K16"/>
    <mergeCell ref="D18:K18"/>
    <mergeCell ref="D19:K19"/>
  </mergeCells>
  <phoneticPr fontId="4" type="noConversion"/>
  <dataValidations count="1">
    <dataValidation type="date" operator="lessThanOrEqual" allowBlank="1" showInputMessage="1" showErrorMessage="1" errorTitle="Lønsatser mangler" error="Der er kun offentliggjort satser frem til den 1. oktober 2026" sqref="G11" xr:uid="{C2F4D213-DFAD-4247-89CD-7ED227265AC5}">
      <formula1>46295</formula1>
    </dataValidation>
  </dataValidations>
  <pageMargins left="0.75" right="0.75" top="1" bottom="1" header="0" footer="0"/>
  <pageSetup paperSize="256" scale="8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1">
    <pageSetUpPr fitToPage="1"/>
  </sheetPr>
  <dimension ref="A1:U34"/>
  <sheetViews>
    <sheetView showGridLines="0" showRowColHeaders="0" zoomScaleNormal="100" workbookViewId="0">
      <selection activeCell="E14" sqref="E14"/>
    </sheetView>
  </sheetViews>
  <sheetFormatPr defaultColWidth="9.140625" defaultRowHeight="12.75" x14ac:dyDescent="0.2"/>
  <cols>
    <col min="1" max="2" width="9.140625" style="2"/>
    <col min="3" max="3" width="16" style="2" customWidth="1"/>
    <col min="4" max="4" width="8.5703125" style="2" customWidth="1"/>
    <col min="5" max="5" width="9.7109375" style="2" customWidth="1"/>
    <col min="6" max="6" width="12.42578125" style="2" customWidth="1"/>
    <col min="7" max="8" width="9.140625" style="2"/>
    <col min="9" max="9" width="10.85546875" style="2" customWidth="1"/>
    <col min="10" max="10" width="7.140625" style="2" customWidth="1"/>
    <col min="11" max="11" width="10.28515625" style="2" bestFit="1" customWidth="1"/>
    <col min="12" max="16384" width="9.140625" style="2"/>
  </cols>
  <sheetData>
    <row r="1" spans="1:21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9.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9.5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x14ac:dyDescent="0.2">
      <c r="A8" s="4"/>
      <c r="B8" s="18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x14ac:dyDescent="0.2">
      <c r="A9" s="4"/>
      <c r="B9" s="18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x14ac:dyDescent="0.2">
      <c r="A10" s="4"/>
      <c r="B10" s="18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15" customHeight="1" x14ac:dyDescent="0.25">
      <c r="A11" s="4"/>
      <c r="B11" s="4"/>
      <c r="C11" s="4"/>
      <c r="D11" s="7" t="s">
        <v>14</v>
      </c>
      <c r="E11" s="4"/>
      <c r="F11" s="25">
        <f>beregningsdato</f>
        <v>46113</v>
      </c>
      <c r="H11" s="47" t="s">
        <v>36</v>
      </c>
      <c r="I11" s="76">
        <v>37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ht="15" customHeight="1" x14ac:dyDescent="0.2">
      <c r="A12" s="4"/>
      <c r="B12" s="4"/>
      <c r="C12" s="4"/>
      <c r="D12" s="7"/>
      <c r="E12" s="4"/>
      <c r="F12" s="25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x14ac:dyDescent="0.2">
      <c r="B13" s="2" t="s">
        <v>17</v>
      </c>
    </row>
    <row r="14" spans="1:21" ht="15" x14ac:dyDescent="0.25">
      <c r="A14" s="4"/>
      <c r="B14" s="4"/>
      <c r="C14" s="7" t="s">
        <v>22</v>
      </c>
      <c r="E14" s="85">
        <v>11600</v>
      </c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6" customHeight="1" x14ac:dyDescent="0.2">
      <c r="A15" s="4"/>
      <c r="B15" s="4"/>
      <c r="C15" s="4"/>
      <c r="D15" s="19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x14ac:dyDescent="0.2">
      <c r="A16" s="4"/>
      <c r="B16" s="4"/>
      <c r="D16" s="29"/>
      <c r="E16" s="27" t="s">
        <v>15</v>
      </c>
      <c r="F16" s="27" t="s">
        <v>16</v>
      </c>
      <c r="M16" s="4"/>
      <c r="N16" s="4"/>
      <c r="O16" s="4"/>
      <c r="P16" s="4"/>
      <c r="Q16" s="4"/>
      <c r="R16" s="4"/>
      <c r="S16" s="4"/>
      <c r="T16" s="4"/>
      <c r="U16" s="4"/>
    </row>
    <row r="17" spans="1:21" x14ac:dyDescent="0.2">
      <c r="A17" s="4"/>
      <c r="B17" s="4"/>
      <c r="C17" s="48" t="s">
        <v>18</v>
      </c>
      <c r="D17" s="49"/>
      <c r="E17" s="50">
        <f>ROUND(((kr_omregnes*valgt_regulering)/37*I11),0)</f>
        <v>18730</v>
      </c>
      <c r="F17" s="51">
        <f>E17/12</f>
        <v>1560.8333333333333</v>
      </c>
      <c r="M17" s="4"/>
      <c r="N17" s="4"/>
      <c r="O17" s="4"/>
      <c r="P17" s="4"/>
      <c r="Q17" s="4"/>
      <c r="R17" s="4"/>
      <c r="S17" s="4"/>
      <c r="T17" s="4"/>
      <c r="U17" s="4"/>
    </row>
    <row r="19" spans="1:21" ht="2.4500000000000002" customHeight="1" x14ac:dyDescent="0.2">
      <c r="A19" s="4"/>
      <c r="B19" s="30"/>
      <c r="C19" s="30"/>
      <c r="D19" s="30"/>
      <c r="E19" s="30"/>
      <c r="F19" s="30"/>
      <c r="G19" s="30"/>
      <c r="H19" s="30"/>
      <c r="I19" s="30"/>
      <c r="J19" s="30"/>
    </row>
    <row r="20" spans="1:21" ht="19.149999999999999" customHeight="1" x14ac:dyDescent="0.2">
      <c r="A20" s="4"/>
      <c r="B20" s="2" t="s">
        <v>19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15" x14ac:dyDescent="0.25">
      <c r="A21" s="4"/>
      <c r="B21" s="4"/>
      <c r="C21" s="7" t="s">
        <v>20</v>
      </c>
      <c r="E21" s="85">
        <v>1552.42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 ht="6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x14ac:dyDescent="0.2">
      <c r="A23" s="4"/>
      <c r="B23" s="4"/>
      <c r="E23" s="27" t="s">
        <v>15</v>
      </c>
      <c r="F23" s="28" t="s">
        <v>16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1:21" x14ac:dyDescent="0.2">
      <c r="A24" s="4"/>
      <c r="B24" s="4"/>
      <c r="C24" s="48" t="s">
        <v>21</v>
      </c>
      <c r="D24" s="49"/>
      <c r="E24" s="52">
        <f>ROUND(E21*12/valgt_regulering,0)/I11*37</f>
        <v>11537.999999999998</v>
      </c>
      <c r="F24" s="68">
        <f>E24/12</f>
        <v>961.49999999999989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1:2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1:2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1:2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1:21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</sheetData>
  <sheetProtection sheet="1" objects="1" scenarios="1"/>
  <phoneticPr fontId="4" type="noConversion"/>
  <pageMargins left="0.75" right="0.75" top="1" bottom="1" header="0" footer="0"/>
  <pageSetup paperSize="256" scale="85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2">
    <pageSetUpPr fitToPage="1"/>
  </sheetPr>
  <dimension ref="A1:Y61"/>
  <sheetViews>
    <sheetView showGridLines="0" showRowColHeaders="0" zoomScaleNormal="100" workbookViewId="0">
      <selection activeCell="C4" sqref="C4"/>
    </sheetView>
  </sheetViews>
  <sheetFormatPr defaultColWidth="8.85546875" defaultRowHeight="12.75" x14ac:dyDescent="0.2"/>
  <cols>
    <col min="1" max="1" width="8.85546875" style="4" customWidth="1"/>
    <col min="2" max="2" width="53.28515625" style="2" customWidth="1"/>
    <col min="3" max="3" width="13.28515625" style="2" bestFit="1" customWidth="1"/>
    <col min="4" max="4" width="1.5703125" style="89" customWidth="1"/>
    <col min="5" max="5" width="11.28515625" style="2" customWidth="1"/>
    <col min="6" max="6" width="1.7109375" style="2" customWidth="1"/>
    <col min="7" max="7" width="1.7109375" style="96" customWidth="1"/>
    <col min="8" max="8" width="15" style="4" customWidth="1"/>
    <col min="9" max="10" width="9.140625" style="4" customWidth="1"/>
    <col min="11" max="11" width="12" style="4" customWidth="1"/>
    <col min="12" max="25" width="9.140625" style="4" customWidth="1"/>
    <col min="26" max="16384" width="8.85546875" style="2"/>
  </cols>
  <sheetData>
    <row r="1" spans="1:19" ht="161.1" customHeight="1" x14ac:dyDescent="0.2">
      <c r="A1" s="3">
        <v>2</v>
      </c>
      <c r="B1" s="9" t="s">
        <v>3</v>
      </c>
      <c r="C1" s="24">
        <f>beregningsdato</f>
        <v>46113</v>
      </c>
      <c r="D1" s="88"/>
      <c r="E1" s="9"/>
      <c r="F1" s="9"/>
      <c r="G1" s="95"/>
      <c r="H1" s="9"/>
    </row>
    <row r="2" spans="1:19" ht="4.9000000000000004" customHeight="1" x14ac:dyDescent="0.2">
      <c r="B2" s="4"/>
      <c r="C2" s="4"/>
      <c r="E2" s="4"/>
      <c r="F2" s="4"/>
    </row>
    <row r="3" spans="1:19" ht="12.75" customHeight="1" x14ac:dyDescent="0.2">
      <c r="B3" s="2" t="s">
        <v>25</v>
      </c>
      <c r="C3" s="4"/>
      <c r="E3" s="4"/>
      <c r="F3" s="4"/>
    </row>
    <row r="4" spans="1:19" ht="12.75" customHeight="1" x14ac:dyDescent="0.25">
      <c r="B4" s="32" t="s">
        <v>0</v>
      </c>
      <c r="C4" s="76">
        <v>4</v>
      </c>
      <c r="E4" s="4"/>
      <c r="F4" s="4"/>
    </row>
    <row r="5" spans="1:19" ht="12.75" customHeight="1" x14ac:dyDescent="0.25">
      <c r="B5" s="32" t="s">
        <v>38</v>
      </c>
      <c r="C5" s="86">
        <v>0.1429</v>
      </c>
      <c r="E5" s="4"/>
      <c r="F5" s="4"/>
      <c r="S5" s="26"/>
    </row>
    <row r="6" spans="1:19" ht="15" x14ac:dyDescent="0.25">
      <c r="B6" s="56" t="s">
        <v>55</v>
      </c>
      <c r="C6" s="86">
        <v>2.4799999999999999E-2</v>
      </c>
      <c r="E6" s="4"/>
      <c r="F6" s="4"/>
    </row>
    <row r="7" spans="1:19" x14ac:dyDescent="0.2">
      <c r="B7" s="4"/>
      <c r="C7" s="4"/>
      <c r="E7" s="4"/>
      <c r="F7" s="123"/>
      <c r="G7" s="131"/>
      <c r="K7" s="13"/>
    </row>
    <row r="8" spans="1:19" ht="2.4500000000000002" customHeight="1" x14ac:dyDescent="0.2">
      <c r="B8" s="4"/>
      <c r="C8" s="4"/>
      <c r="E8" s="4"/>
      <c r="F8" s="123"/>
      <c r="G8" s="131"/>
    </row>
    <row r="9" spans="1:19" x14ac:dyDescent="0.2">
      <c r="B9" s="55" t="s">
        <v>40</v>
      </c>
      <c r="C9" s="7" t="s">
        <v>29</v>
      </c>
      <c r="D9" s="88"/>
      <c r="E9" s="7" t="s">
        <v>30</v>
      </c>
      <c r="F9" s="123"/>
      <c r="G9" s="131"/>
    </row>
    <row r="10" spans="1:19" ht="2.4500000000000002" customHeight="1" x14ac:dyDescent="0.2">
      <c r="C10" s="4"/>
      <c r="E10" s="4"/>
      <c r="F10" s="123"/>
      <c r="G10" s="131"/>
    </row>
    <row r="11" spans="1:19" x14ac:dyDescent="0.2">
      <c r="B11" s="6" t="s">
        <v>26</v>
      </c>
      <c r="C11" s="6" t="s">
        <v>27</v>
      </c>
      <c r="D11" s="90"/>
      <c r="E11" s="6"/>
      <c r="F11" s="123"/>
      <c r="G11" s="131"/>
    </row>
    <row r="12" spans="1:19" ht="3.75" customHeight="1" x14ac:dyDescent="0.2">
      <c r="B12" s="4"/>
      <c r="C12" s="28"/>
      <c r="D12" s="91"/>
      <c r="E12" s="4"/>
      <c r="F12" s="123"/>
      <c r="G12" s="131"/>
    </row>
    <row r="13" spans="1:19" ht="15" x14ac:dyDescent="0.25">
      <c r="B13" s="32" t="s">
        <v>28</v>
      </c>
      <c r="C13" s="77">
        <v>30</v>
      </c>
      <c r="D13" s="91"/>
      <c r="E13" s="77">
        <v>34</v>
      </c>
      <c r="F13" s="123"/>
      <c r="G13" s="131"/>
    </row>
    <row r="14" spans="1:19" ht="3.75" customHeight="1" x14ac:dyDescent="0.2">
      <c r="B14" s="4"/>
      <c r="C14" s="4"/>
      <c r="E14" s="4"/>
      <c r="F14" s="123"/>
      <c r="G14" s="131"/>
    </row>
    <row r="15" spans="1:19" ht="15" x14ac:dyDescent="0.25">
      <c r="B15" s="56" t="s">
        <v>54</v>
      </c>
      <c r="C15" s="78"/>
      <c r="D15" s="92"/>
      <c r="E15" s="78">
        <v>12900</v>
      </c>
      <c r="F15" s="123"/>
      <c r="G15" s="131"/>
    </row>
    <row r="16" spans="1:19" ht="3.75" customHeight="1" x14ac:dyDescent="0.2">
      <c r="B16" s="4"/>
      <c r="C16" s="4"/>
      <c r="E16" s="4"/>
      <c r="F16" s="123"/>
      <c r="G16" s="131"/>
    </row>
    <row r="17" spans="1:25" ht="4.5" customHeight="1" x14ac:dyDescent="0.2">
      <c r="B17" s="4"/>
      <c r="C17" s="4"/>
      <c r="E17" s="4"/>
      <c r="F17" s="123"/>
      <c r="G17" s="124"/>
    </row>
    <row r="18" spans="1:25" s="47" customFormat="1" ht="25.5" customHeight="1" x14ac:dyDescent="0.2">
      <c r="A18" s="7"/>
      <c r="B18" s="7"/>
      <c r="C18" s="7" t="s">
        <v>29</v>
      </c>
      <c r="D18" s="88"/>
      <c r="E18" s="7" t="s">
        <v>30</v>
      </c>
      <c r="F18" s="123"/>
      <c r="G18" s="124"/>
      <c r="H18" s="70" t="str">
        <f>"Difference"&amp;IF(C24&gt;E24," (lønnedgang)"," (lønstigning)")</f>
        <v>Difference (lønstigning)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5" x14ac:dyDescent="0.25">
      <c r="B19" s="32" t="s">
        <v>2</v>
      </c>
      <c r="C19" s="76">
        <v>37</v>
      </c>
      <c r="D19" s="89">
        <v>37</v>
      </c>
      <c r="E19" s="76">
        <v>35</v>
      </c>
      <c r="F19" s="123"/>
      <c r="G19" s="124"/>
      <c r="H19" s="58">
        <f>-(C19-timetal_ny)</f>
        <v>-2</v>
      </c>
    </row>
    <row r="20" spans="1:25" x14ac:dyDescent="0.2">
      <c r="B20" s="6"/>
      <c r="C20" s="6"/>
      <c r="D20" s="90"/>
      <c r="E20" s="6"/>
      <c r="F20" s="125"/>
      <c r="G20" s="126"/>
      <c r="H20" s="59"/>
    </row>
    <row r="21" spans="1:25" x14ac:dyDescent="0.2">
      <c r="B21" s="4" t="s">
        <v>31</v>
      </c>
      <c r="C21" s="15">
        <f>C26/12</f>
        <v>33562.333333333336</v>
      </c>
      <c r="D21" s="93"/>
      <c r="E21" s="15">
        <f>E26/12</f>
        <v>35274.84271846847</v>
      </c>
      <c r="F21" s="127"/>
      <c r="G21" s="128"/>
      <c r="H21" s="60">
        <f>E21-C21</f>
        <v>1712.5093851351339</v>
      </c>
    </row>
    <row r="22" spans="1:25" x14ac:dyDescent="0.2">
      <c r="B22" s="4" t="s">
        <v>37</v>
      </c>
      <c r="C22" s="15">
        <f>C$21*$C5</f>
        <v>4796.0574333333334</v>
      </c>
      <c r="D22" s="92"/>
      <c r="E22" s="15">
        <f>E$21*$C5</f>
        <v>5040.7750244691442</v>
      </c>
      <c r="F22" s="127"/>
      <c r="G22" s="124"/>
      <c r="H22" s="60">
        <f>E22-C22</f>
        <v>244.71759113581084</v>
      </c>
    </row>
    <row r="23" spans="1:25" x14ac:dyDescent="0.2">
      <c r="B23" s="6" t="s">
        <v>5</v>
      </c>
      <c r="C23" s="15">
        <f>C$21*$C6</f>
        <v>832.34586666666667</v>
      </c>
      <c r="D23" s="92"/>
      <c r="E23" s="15">
        <f>E$21*$C6</f>
        <v>874.81609941801798</v>
      </c>
      <c r="F23" s="129"/>
      <c r="G23" s="124"/>
      <c r="H23" s="60">
        <f>E23-C23</f>
        <v>42.470232751351318</v>
      </c>
      <c r="M23" s="5"/>
    </row>
    <row r="24" spans="1:25" ht="13.5" thickBot="1" x14ac:dyDescent="0.25">
      <c r="B24" s="7" t="s">
        <v>32</v>
      </c>
      <c r="C24" s="8">
        <f>SUM(C21:C23)</f>
        <v>39190.736633333341</v>
      </c>
      <c r="D24" s="92"/>
      <c r="E24" s="8">
        <f>SUM(E21:E23)</f>
        <v>41190.433842355633</v>
      </c>
      <c r="F24" s="130"/>
      <c r="G24" s="124"/>
      <c r="H24" s="61">
        <f>E24-C24</f>
        <v>1999.6972090222916</v>
      </c>
      <c r="M24" s="5"/>
    </row>
    <row r="25" spans="1:25" ht="13.5" thickTop="1" x14ac:dyDescent="0.2">
      <c r="B25" s="4"/>
      <c r="C25" s="5"/>
      <c r="D25" s="92"/>
      <c r="E25" s="5"/>
      <c r="F25" s="127"/>
      <c r="G25" s="124"/>
      <c r="H25" s="60"/>
      <c r="M25" s="5"/>
    </row>
    <row r="26" spans="1:25" x14ac:dyDescent="0.2">
      <c r="B26" s="4" t="s">
        <v>33</v>
      </c>
      <c r="C26" s="15">
        <f>((VLOOKUP(C$13,Lønkort,(_xlfn.SINGLE(kolonne_faktor)*5)-3+$C$4,FALSE))+((C$15*Datoafh_regpct)))/37*C$19</f>
        <v>402748</v>
      </c>
      <c r="D26" s="92"/>
      <c r="E26" s="15">
        <f>((VLOOKUP(E$13,Lønkort,(_xlfn.SINGLE(kolonne_faktor)*5)-3+$C$4,FALSE))+((E$15*Datoafh_regpct)))/37*E$19</f>
        <v>423298.11262162164</v>
      </c>
      <c r="F26" s="127"/>
      <c r="G26" s="124"/>
      <c r="H26" s="60">
        <f>E26-C26</f>
        <v>20550.112621621636</v>
      </c>
      <c r="M26" s="5"/>
      <c r="O26" s="134"/>
    </row>
    <row r="27" spans="1:25" x14ac:dyDescent="0.2">
      <c r="B27" s="4" t="s">
        <v>39</v>
      </c>
      <c r="C27" s="15">
        <f>C$26*$C5</f>
        <v>57552.689200000001</v>
      </c>
      <c r="D27" s="92"/>
      <c r="E27" s="15">
        <f>E$26*$C5</f>
        <v>60489.300293629734</v>
      </c>
      <c r="F27" s="127"/>
      <c r="G27" s="124"/>
      <c r="H27" s="60">
        <f>E27-C27</f>
        <v>2936.6110936297337</v>
      </c>
      <c r="K27" s="26"/>
      <c r="M27" s="5"/>
      <c r="O27" s="134"/>
    </row>
    <row r="28" spans="1:25" x14ac:dyDescent="0.2">
      <c r="B28" s="6" t="s">
        <v>34</v>
      </c>
      <c r="C28" s="17">
        <f>C$26*$C6</f>
        <v>9988.1504000000004</v>
      </c>
      <c r="D28" s="92"/>
      <c r="E28" s="17">
        <f>E$26*$C6</f>
        <v>10497.793193016216</v>
      </c>
      <c r="F28" s="129"/>
      <c r="G28" s="124"/>
      <c r="H28" s="60">
        <f>E28-C28</f>
        <v>509.64279301621536</v>
      </c>
      <c r="K28" s="26"/>
      <c r="M28" s="5"/>
      <c r="O28" s="134"/>
    </row>
    <row r="29" spans="1:25" ht="13.5" thickBot="1" x14ac:dyDescent="0.25">
      <c r="B29" s="7" t="s">
        <v>35</v>
      </c>
      <c r="C29" s="8">
        <f>SUM(C26:C28)</f>
        <v>470288.83960000001</v>
      </c>
      <c r="D29" s="92"/>
      <c r="E29" s="8">
        <f>SUM(E26:E28)</f>
        <v>494285.20610826759</v>
      </c>
      <c r="F29" s="130"/>
      <c r="G29" s="124"/>
      <c r="H29" s="61">
        <f>E29-C29</f>
        <v>23996.366508267587</v>
      </c>
      <c r="K29" s="26"/>
      <c r="M29" s="5"/>
      <c r="O29" s="26"/>
    </row>
    <row r="30" spans="1:25" ht="5.25" customHeight="1" thickTop="1" x14ac:dyDescent="0.2">
      <c r="B30" s="4"/>
      <c r="C30" s="4"/>
      <c r="E30" s="4"/>
      <c r="F30" s="123"/>
      <c r="G30" s="131"/>
      <c r="H30" s="62"/>
      <c r="K30" s="26"/>
      <c r="M30" s="5"/>
    </row>
    <row r="31" spans="1:25" ht="18.75" customHeight="1" thickBot="1" x14ac:dyDescent="0.25">
      <c r="B31" s="63" t="s">
        <v>42</v>
      </c>
      <c r="C31" s="64">
        <f>C26/1924/C19*37</f>
        <v>209.32848232848232</v>
      </c>
      <c r="D31" s="94">
        <f>D26/timetal_ny*37/1924</f>
        <v>0</v>
      </c>
      <c r="E31" s="64">
        <f>E26/1924/E19*37</f>
        <v>232.58138056133058</v>
      </c>
      <c r="F31" s="132"/>
      <c r="G31" s="133"/>
      <c r="H31" s="57">
        <f>E31-C31</f>
        <v>23.252898232848253</v>
      </c>
      <c r="K31" s="26"/>
      <c r="M31" s="5"/>
    </row>
    <row r="32" spans="1:25" ht="13.5" thickTop="1" x14ac:dyDescent="0.2">
      <c r="B32" s="4"/>
      <c r="C32" s="4"/>
      <c r="E32" s="4"/>
      <c r="F32" s="123"/>
      <c r="G32" s="131"/>
      <c r="M32" s="5"/>
    </row>
    <row r="33" spans="2:7" x14ac:dyDescent="0.2">
      <c r="B33" s="4"/>
      <c r="C33" s="65"/>
      <c r="E33" s="4"/>
      <c r="F33" s="123"/>
      <c r="G33" s="131"/>
    </row>
    <row r="34" spans="2:7" x14ac:dyDescent="0.2">
      <c r="B34" s="4"/>
      <c r="C34" s="4"/>
      <c r="E34" s="4"/>
      <c r="F34" s="123"/>
      <c r="G34" s="131"/>
    </row>
    <row r="35" spans="2:7" x14ac:dyDescent="0.2">
      <c r="B35" s="4"/>
      <c r="C35" s="4"/>
      <c r="E35" s="4"/>
      <c r="F35" s="123"/>
      <c r="G35" s="131"/>
    </row>
    <row r="36" spans="2:7" x14ac:dyDescent="0.2">
      <c r="B36" s="4"/>
      <c r="C36" s="4"/>
      <c r="E36" s="4"/>
      <c r="F36" s="123"/>
      <c r="G36" s="131"/>
    </row>
    <row r="37" spans="2:7" x14ac:dyDescent="0.2">
      <c r="B37" s="4"/>
      <c r="C37" s="4"/>
      <c r="E37" s="4"/>
      <c r="F37" s="123"/>
      <c r="G37" s="131"/>
    </row>
    <row r="38" spans="2:7" x14ac:dyDescent="0.2">
      <c r="B38" s="4"/>
      <c r="C38" s="4"/>
      <c r="E38" s="4"/>
      <c r="F38" s="123"/>
      <c r="G38" s="131"/>
    </row>
    <row r="39" spans="2:7" x14ac:dyDescent="0.2">
      <c r="B39" s="4"/>
      <c r="C39" s="4"/>
      <c r="E39" s="4"/>
      <c r="F39" s="123"/>
      <c r="G39" s="131"/>
    </row>
    <row r="40" spans="2:7" x14ac:dyDescent="0.2">
      <c r="B40" s="4"/>
      <c r="C40" s="4"/>
      <c r="E40" s="4"/>
      <c r="F40" s="123"/>
      <c r="G40" s="131"/>
    </row>
    <row r="41" spans="2:7" x14ac:dyDescent="0.2">
      <c r="B41" s="4"/>
      <c r="C41" s="4"/>
      <c r="E41" s="4"/>
      <c r="F41" s="123"/>
      <c r="G41" s="131"/>
    </row>
    <row r="42" spans="2:7" x14ac:dyDescent="0.2">
      <c r="B42" s="4"/>
      <c r="C42" s="4"/>
      <c r="E42" s="4"/>
      <c r="F42" s="123"/>
      <c r="G42" s="131"/>
    </row>
    <row r="43" spans="2:7" x14ac:dyDescent="0.2">
      <c r="B43" s="4"/>
      <c r="C43" s="4"/>
      <c r="E43" s="4"/>
      <c r="F43" s="123"/>
      <c r="G43" s="131"/>
    </row>
    <row r="44" spans="2:7" x14ac:dyDescent="0.2">
      <c r="B44" s="4"/>
      <c r="C44" s="4"/>
      <c r="E44" s="4"/>
      <c r="F44" s="123"/>
      <c r="G44" s="131"/>
    </row>
    <row r="45" spans="2:7" x14ac:dyDescent="0.2">
      <c r="B45" s="4"/>
      <c r="C45" s="4"/>
      <c r="E45" s="4"/>
      <c r="F45" s="123"/>
      <c r="G45" s="131"/>
    </row>
    <row r="46" spans="2:7" x14ac:dyDescent="0.2">
      <c r="B46" s="4"/>
      <c r="C46" s="4"/>
      <c r="E46" s="4"/>
      <c r="F46" s="123"/>
      <c r="G46" s="131"/>
    </row>
    <row r="47" spans="2:7" x14ac:dyDescent="0.2">
      <c r="B47" s="4"/>
      <c r="C47" s="4"/>
      <c r="E47" s="4"/>
      <c r="F47" s="4"/>
    </row>
    <row r="48" spans="2:7" x14ac:dyDescent="0.2">
      <c r="B48" s="4"/>
      <c r="C48" s="4"/>
      <c r="E48" s="4"/>
      <c r="F48" s="4"/>
    </row>
    <row r="49" spans="2:7" x14ac:dyDescent="0.2">
      <c r="B49" s="4"/>
      <c r="C49" s="4"/>
      <c r="E49" s="4"/>
      <c r="F49" s="4"/>
    </row>
    <row r="50" spans="2:7" x14ac:dyDescent="0.2">
      <c r="B50" s="4"/>
      <c r="C50" s="4"/>
      <c r="E50" s="4"/>
      <c r="F50" s="4"/>
    </row>
    <row r="51" spans="2:7" x14ac:dyDescent="0.2">
      <c r="B51" s="4"/>
      <c r="C51" s="4"/>
      <c r="E51" s="4"/>
      <c r="F51" s="4"/>
    </row>
    <row r="52" spans="2:7" s="4" customFormat="1" x14ac:dyDescent="0.2">
      <c r="D52" s="89"/>
      <c r="G52" s="96"/>
    </row>
    <row r="53" spans="2:7" s="4" customFormat="1" x14ac:dyDescent="0.2">
      <c r="D53" s="89"/>
      <c r="G53" s="96"/>
    </row>
    <row r="54" spans="2:7" s="4" customFormat="1" x14ac:dyDescent="0.2">
      <c r="D54" s="89"/>
      <c r="G54" s="96"/>
    </row>
    <row r="55" spans="2:7" s="4" customFormat="1" x14ac:dyDescent="0.2">
      <c r="D55" s="89"/>
      <c r="G55" s="96"/>
    </row>
    <row r="56" spans="2:7" s="4" customFormat="1" x14ac:dyDescent="0.2">
      <c r="D56" s="89"/>
      <c r="G56" s="96"/>
    </row>
    <row r="57" spans="2:7" s="4" customFormat="1" x14ac:dyDescent="0.2">
      <c r="D57" s="89"/>
      <c r="G57" s="96"/>
    </row>
    <row r="58" spans="2:7" s="4" customFormat="1" x14ac:dyDescent="0.2">
      <c r="D58" s="89"/>
      <c r="G58" s="96"/>
    </row>
    <row r="59" spans="2:7" s="4" customFormat="1" x14ac:dyDescent="0.2">
      <c r="D59" s="89"/>
      <c r="G59" s="96"/>
    </row>
    <row r="60" spans="2:7" s="4" customFormat="1" x14ac:dyDescent="0.2">
      <c r="D60" s="89"/>
      <c r="G60" s="96"/>
    </row>
    <row r="61" spans="2:7" s="4" customFormat="1" x14ac:dyDescent="0.2">
      <c r="D61" s="89"/>
      <c r="G61" s="96"/>
    </row>
  </sheetData>
  <sheetProtection sheet="1" objects="1" scenarios="1"/>
  <phoneticPr fontId="0" type="noConversion"/>
  <dataValidations count="2">
    <dataValidation type="whole" allowBlank="1" showInputMessage="1" showErrorMessage="1" errorTitle="Forkert angivelse af løngruppe" error="Løngruppe skal være 0, 1, 2, 3 eller 4" sqref="C4" xr:uid="{00000000-0002-0000-0900-000000000000}">
      <formula1>0</formula1>
      <formula2>4</formula2>
    </dataValidation>
    <dataValidation type="whole" allowBlank="1" showInputMessage="1" showErrorMessage="1" errorTitle="Forkert angivelse af løntrin" error="Angiv løntrin mellem 11 og 50" sqref="C13 E13" xr:uid="{00000000-0002-0000-0900-000001000000}">
      <formula1>11</formula1>
      <formula2>56</formula2>
    </dataValidation>
  </dataValidations>
  <pageMargins left="0.75" right="0.75" top="1" bottom="1" header="0" footer="0"/>
  <pageSetup paperSize="256" scale="74" orientation="portrait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pageSetUpPr fitToPage="1"/>
  </sheetPr>
  <dimension ref="A1:X2334"/>
  <sheetViews>
    <sheetView showRowColHeaders="0" zoomScaleNormal="100" workbookViewId="0">
      <selection activeCell="C8" sqref="C8"/>
    </sheetView>
  </sheetViews>
  <sheetFormatPr defaultRowHeight="12.75" x14ac:dyDescent="0.2"/>
  <cols>
    <col min="1" max="1" width="10.5703125" style="12" customWidth="1"/>
    <col min="2" max="2" width="54.28515625" customWidth="1"/>
    <col min="3" max="3" width="13.28515625" bestFit="1" customWidth="1"/>
    <col min="4" max="4" width="1.140625" style="98" customWidth="1"/>
    <col min="5" max="5" width="4.42578125" style="12" customWidth="1"/>
    <col min="6" max="6" width="12.140625" style="12" customWidth="1"/>
    <col min="7" max="7" width="1.85546875" style="12" customWidth="1"/>
    <col min="8" max="24" width="9.140625" style="12"/>
  </cols>
  <sheetData>
    <row r="1" spans="1:13" ht="148.5" customHeight="1" x14ac:dyDescent="0.2">
      <c r="A1" s="3">
        <v>2</v>
      </c>
      <c r="B1" s="10" t="s">
        <v>3</v>
      </c>
      <c r="C1" s="24">
        <f>beregningsdato</f>
        <v>46113</v>
      </c>
      <c r="D1" s="97"/>
      <c r="E1" s="11"/>
      <c r="G1" s="10"/>
    </row>
    <row r="2" spans="1:13" x14ac:dyDescent="0.2">
      <c r="B2" s="12"/>
      <c r="C2" s="12"/>
    </row>
    <row r="3" spans="1:13" ht="15" x14ac:dyDescent="0.25">
      <c r="B3" s="31" t="s">
        <v>0</v>
      </c>
      <c r="C3" s="80">
        <v>0</v>
      </c>
      <c r="D3" s="91"/>
    </row>
    <row r="4" spans="1:13" ht="15" x14ac:dyDescent="0.25">
      <c r="B4" s="31" t="s">
        <v>2</v>
      </c>
      <c r="C4" s="80">
        <v>37</v>
      </c>
      <c r="D4" s="91"/>
    </row>
    <row r="5" spans="1:13" ht="15" x14ac:dyDescent="0.25">
      <c r="B5" s="31" t="s">
        <v>38</v>
      </c>
      <c r="C5" s="87">
        <v>0.1429</v>
      </c>
      <c r="D5" s="91"/>
    </row>
    <row r="6" spans="1:13" ht="15" x14ac:dyDescent="0.25">
      <c r="B6" s="31" t="s">
        <v>55</v>
      </c>
      <c r="C6" s="87">
        <v>2.4799999999999999E-2</v>
      </c>
      <c r="D6" s="91"/>
    </row>
    <row r="7" spans="1:13" ht="3.75" customHeight="1" x14ac:dyDescent="0.2">
      <c r="B7" s="12"/>
      <c r="C7" s="14"/>
      <c r="D7" s="91"/>
    </row>
    <row r="8" spans="1:13" ht="15" x14ac:dyDescent="0.25">
      <c r="B8" s="31" t="s">
        <v>1</v>
      </c>
      <c r="C8" s="81">
        <v>30</v>
      </c>
    </row>
    <row r="9" spans="1:13" ht="3.75" customHeight="1" x14ac:dyDescent="0.2">
      <c r="B9" s="12"/>
      <c r="C9" s="12"/>
    </row>
    <row r="10" spans="1:13" ht="15" x14ac:dyDescent="0.25">
      <c r="B10" s="31" t="s">
        <v>57</v>
      </c>
      <c r="C10" s="82"/>
      <c r="D10" s="99">
        <f>C10*valgt_regulering/1924</f>
        <v>0</v>
      </c>
      <c r="M10" s="83"/>
    </row>
    <row r="11" spans="1:13" ht="3.75" customHeight="1" x14ac:dyDescent="0.2">
      <c r="B11" s="12"/>
      <c r="C11" s="12"/>
    </row>
    <row r="12" spans="1:13" ht="4.5" customHeight="1" x14ac:dyDescent="0.2">
      <c r="B12" s="12"/>
      <c r="C12" s="12"/>
    </row>
    <row r="13" spans="1:13" ht="12.75" customHeight="1" x14ac:dyDescent="0.2">
      <c r="B13" s="12" t="s">
        <v>43</v>
      </c>
      <c r="C13" s="66">
        <f>C23/1924/timetal*37</f>
        <v>202.00155925155926</v>
      </c>
      <c r="D13" s="100" t="e">
        <f>ROUND(VLOOKUP(fra_trin,#REF!,løngruppe+58,FALSE)/1924,2)</f>
        <v>#REF!</v>
      </c>
    </row>
    <row r="14" spans="1:13" ht="12.75" customHeight="1" x14ac:dyDescent="0.2">
      <c r="B14" s="12" t="s">
        <v>37</v>
      </c>
      <c r="C14" s="66">
        <f>C24/1924/timetal*37</f>
        <v>28.866022817047817</v>
      </c>
      <c r="D14" s="101" t="e">
        <f>SUM(D10:D13)</f>
        <v>#REF!</v>
      </c>
    </row>
    <row r="15" spans="1:13" ht="12.75" customHeight="1" x14ac:dyDescent="0.2">
      <c r="B15" s="16" t="s">
        <v>5</v>
      </c>
      <c r="C15" s="67">
        <f>C25/1924/timetal*37</f>
        <v>5.0096386694386696</v>
      </c>
    </row>
    <row r="16" spans="1:13" ht="12.75" customHeight="1" thickBot="1" x14ac:dyDescent="0.25">
      <c r="B16" s="11" t="s">
        <v>44</v>
      </c>
      <c r="C16" s="69">
        <f>SUM(C13:C15)</f>
        <v>235.87722073804574</v>
      </c>
    </row>
    <row r="17" spans="2:10" ht="12.75" customHeight="1" thickTop="1" x14ac:dyDescent="0.2">
      <c r="C17" s="12"/>
      <c r="D17" s="102">
        <f>C10*valgt_regulering/12</f>
        <v>0</v>
      </c>
    </row>
    <row r="18" spans="2:10" ht="12.75" customHeight="1" x14ac:dyDescent="0.2">
      <c r="B18" s="12" t="s">
        <v>45</v>
      </c>
      <c r="C18" s="15">
        <f>C23/12</f>
        <v>32387.583333333332</v>
      </c>
      <c r="D18" s="93" t="e">
        <f>VLOOKUP(fra_trin,#REF!,løngruppe+2,FALSE)</f>
        <v>#REF!</v>
      </c>
    </row>
    <row r="19" spans="2:10" x14ac:dyDescent="0.2">
      <c r="B19" s="12" t="s">
        <v>37</v>
      </c>
      <c r="C19" s="15">
        <f t="shared" ref="C19:C21" si="0">C24/12</f>
        <v>4628.1856583333329</v>
      </c>
      <c r="D19" s="102" t="e">
        <f>SUM(D17:D18)</f>
        <v>#REF!</v>
      </c>
    </row>
    <row r="20" spans="2:10" x14ac:dyDescent="0.2">
      <c r="B20" s="16" t="s">
        <v>5</v>
      </c>
      <c r="C20" s="17">
        <f t="shared" si="0"/>
        <v>803.2120666666666</v>
      </c>
    </row>
    <row r="21" spans="2:10" ht="13.5" thickBot="1" x14ac:dyDescent="0.25">
      <c r="B21" s="11" t="s">
        <v>24</v>
      </c>
      <c r="C21" s="8">
        <f t="shared" si="0"/>
        <v>37818.981058333331</v>
      </c>
    </row>
    <row r="22" spans="2:10" ht="13.5" thickTop="1" x14ac:dyDescent="0.2">
      <c r="B22" s="12"/>
      <c r="C22" s="12"/>
      <c r="D22" s="102"/>
      <c r="F22" s="66"/>
    </row>
    <row r="23" spans="2:10" x14ac:dyDescent="0.2">
      <c r="B23" s="12" t="s">
        <v>46</v>
      </c>
      <c r="C23" s="15" cm="1">
        <f t="array" ref="C23">(VLOOKUP(fra_trin,Lønkort,(kolonne_faktor*5)-3+løngruppe,FALSE)+($C$10*Datoafh_regpct))/37*timetal</f>
        <v>388651</v>
      </c>
    </row>
    <row r="24" spans="2:10" x14ac:dyDescent="0.2">
      <c r="B24" s="12" t="s">
        <v>37</v>
      </c>
      <c r="C24" s="15">
        <f>C23*pensionsstatus</f>
        <v>55538.227899999998</v>
      </c>
    </row>
    <row r="25" spans="2:10" x14ac:dyDescent="0.2">
      <c r="B25" s="16" t="s">
        <v>5</v>
      </c>
      <c r="C25" s="17">
        <f>C23*C6</f>
        <v>9638.5447999999997</v>
      </c>
    </row>
    <row r="26" spans="2:10" ht="13.5" thickBot="1" x14ac:dyDescent="0.25">
      <c r="B26" s="11" t="s">
        <v>23</v>
      </c>
      <c r="C26" s="8">
        <f>SUM(C23:C25)</f>
        <v>453827.77269999997</v>
      </c>
    </row>
    <row r="27" spans="2:10" ht="13.5" thickTop="1" x14ac:dyDescent="0.2">
      <c r="B27" s="12"/>
      <c r="C27" s="12"/>
      <c r="J27" s="20"/>
    </row>
    <row r="28" spans="2:10" x14ac:dyDescent="0.2">
      <c r="B28" s="11"/>
      <c r="J28" s="20"/>
    </row>
    <row r="29" spans="2:10" x14ac:dyDescent="0.2">
      <c r="B29" s="12"/>
      <c r="C29" s="12"/>
      <c r="J29" s="20"/>
    </row>
    <row r="30" spans="2:10" x14ac:dyDescent="0.2">
      <c r="B30" s="12"/>
      <c r="C30" s="12"/>
      <c r="J30" s="20"/>
    </row>
    <row r="31" spans="2:10" x14ac:dyDescent="0.2">
      <c r="B31" s="12"/>
      <c r="C31" s="12"/>
      <c r="J31" s="20"/>
    </row>
    <row r="32" spans="2:10" x14ac:dyDescent="0.2">
      <c r="B32" s="12"/>
      <c r="C32" s="12"/>
    </row>
    <row r="33" spans="1:7" x14ac:dyDescent="0.2">
      <c r="A33" s="3"/>
      <c r="B33" s="10"/>
      <c r="C33" s="24"/>
      <c r="D33" s="97"/>
      <c r="E33" s="11"/>
      <c r="G33" s="10"/>
    </row>
    <row r="34" spans="1:7" x14ac:dyDescent="0.2">
      <c r="B34" s="12"/>
      <c r="C34" s="12"/>
    </row>
    <row r="35" spans="1:7" x14ac:dyDescent="0.2">
      <c r="B35" s="12"/>
      <c r="C35" s="12"/>
    </row>
    <row r="36" spans="1:7" x14ac:dyDescent="0.2">
      <c r="B36" s="12"/>
      <c r="C36" s="12"/>
    </row>
    <row r="37" spans="1:7" x14ac:dyDescent="0.2">
      <c r="B37" s="12"/>
      <c r="C37" s="12"/>
    </row>
    <row r="38" spans="1:7" s="12" customFormat="1" x14ac:dyDescent="0.2">
      <c r="D38" s="98"/>
    </row>
    <row r="39" spans="1:7" s="12" customFormat="1" x14ac:dyDescent="0.2">
      <c r="D39" s="98"/>
    </row>
    <row r="40" spans="1:7" s="12" customFormat="1" x14ac:dyDescent="0.2">
      <c r="D40" s="98"/>
    </row>
    <row r="41" spans="1:7" s="12" customFormat="1" x14ac:dyDescent="0.2">
      <c r="D41" s="98"/>
    </row>
    <row r="42" spans="1:7" s="12" customFormat="1" x14ac:dyDescent="0.2">
      <c r="D42" s="98"/>
    </row>
    <row r="43" spans="1:7" s="12" customFormat="1" x14ac:dyDescent="0.2">
      <c r="D43" s="98"/>
    </row>
    <row r="44" spans="1:7" s="12" customFormat="1" x14ac:dyDescent="0.2">
      <c r="D44" s="98"/>
    </row>
    <row r="45" spans="1:7" s="12" customFormat="1" x14ac:dyDescent="0.2">
      <c r="D45" s="98"/>
    </row>
    <row r="46" spans="1:7" s="12" customFormat="1" x14ac:dyDescent="0.2">
      <c r="D46" s="98"/>
    </row>
    <row r="47" spans="1:7" s="12" customFormat="1" x14ac:dyDescent="0.2">
      <c r="D47" s="98"/>
    </row>
    <row r="48" spans="1:7" s="12" customFormat="1" x14ac:dyDescent="0.2">
      <c r="D48" s="98"/>
    </row>
    <row r="49" spans="2:4" s="12" customFormat="1" x14ac:dyDescent="0.2">
      <c r="D49" s="98"/>
    </row>
    <row r="50" spans="2:4" s="12" customFormat="1" x14ac:dyDescent="0.2">
      <c r="D50" s="98"/>
    </row>
    <row r="51" spans="2:4" s="12" customFormat="1" x14ac:dyDescent="0.2">
      <c r="D51" s="98"/>
    </row>
    <row r="52" spans="2:4" s="12" customFormat="1" x14ac:dyDescent="0.2">
      <c r="D52" s="98"/>
    </row>
    <row r="53" spans="2:4" s="12" customFormat="1" x14ac:dyDescent="0.2">
      <c r="D53" s="98"/>
    </row>
    <row r="54" spans="2:4" s="12" customFormat="1" x14ac:dyDescent="0.2">
      <c r="D54" s="98"/>
    </row>
    <row r="55" spans="2:4" s="12" customFormat="1" x14ac:dyDescent="0.2">
      <c r="D55" s="98"/>
    </row>
    <row r="56" spans="2:4" s="12" customFormat="1" x14ac:dyDescent="0.2">
      <c r="D56" s="98"/>
    </row>
    <row r="57" spans="2:4" s="12" customFormat="1" x14ac:dyDescent="0.2">
      <c r="D57" s="98"/>
    </row>
    <row r="58" spans="2:4" s="12" customFormat="1" x14ac:dyDescent="0.2">
      <c r="D58" s="98"/>
    </row>
    <row r="59" spans="2:4" s="12" customFormat="1" x14ac:dyDescent="0.2">
      <c r="D59" s="98"/>
    </row>
    <row r="60" spans="2:4" s="12" customFormat="1" x14ac:dyDescent="0.2">
      <c r="D60" s="98"/>
    </row>
    <row r="61" spans="2:4" s="12" customFormat="1" x14ac:dyDescent="0.2">
      <c r="D61" s="98"/>
    </row>
    <row r="62" spans="2:4" x14ac:dyDescent="0.2">
      <c r="B62" s="12"/>
      <c r="C62" s="12"/>
    </row>
    <row r="63" spans="2:4" x14ac:dyDescent="0.2">
      <c r="B63" s="12"/>
      <c r="C63" s="12"/>
    </row>
    <row r="64" spans="2:4" x14ac:dyDescent="0.2">
      <c r="B64" s="12"/>
      <c r="C64" s="12"/>
    </row>
    <row r="65" spans="2:3" x14ac:dyDescent="0.2">
      <c r="B65" s="12"/>
      <c r="C65" s="12"/>
    </row>
    <row r="66" spans="2:3" x14ac:dyDescent="0.2">
      <c r="B66" s="12"/>
      <c r="C66" s="12"/>
    </row>
    <row r="67" spans="2:3" x14ac:dyDescent="0.2">
      <c r="B67" s="12"/>
      <c r="C67" s="12"/>
    </row>
    <row r="68" spans="2:3" x14ac:dyDescent="0.2">
      <c r="B68" s="12"/>
      <c r="C68" s="12"/>
    </row>
    <row r="69" spans="2:3" x14ac:dyDescent="0.2">
      <c r="B69" s="12"/>
      <c r="C69" s="12"/>
    </row>
    <row r="70" spans="2:3" x14ac:dyDescent="0.2">
      <c r="B70" s="12"/>
      <c r="C70" s="12"/>
    </row>
    <row r="71" spans="2:3" x14ac:dyDescent="0.2">
      <c r="B71" s="12"/>
      <c r="C71" s="12"/>
    </row>
    <row r="72" spans="2:3" x14ac:dyDescent="0.2">
      <c r="B72" s="12"/>
      <c r="C72" s="12"/>
    </row>
    <row r="73" spans="2:3" x14ac:dyDescent="0.2">
      <c r="B73" s="12"/>
      <c r="C73" s="12"/>
    </row>
    <row r="74" spans="2:3" x14ac:dyDescent="0.2">
      <c r="B74" s="12"/>
      <c r="C74" s="12"/>
    </row>
    <row r="75" spans="2:3" x14ac:dyDescent="0.2">
      <c r="B75" s="12"/>
      <c r="C75" s="12"/>
    </row>
    <row r="76" spans="2:3" x14ac:dyDescent="0.2">
      <c r="B76" s="12"/>
      <c r="C76" s="12"/>
    </row>
    <row r="77" spans="2:3" x14ac:dyDescent="0.2">
      <c r="B77" s="12"/>
      <c r="C77" s="12"/>
    </row>
    <row r="78" spans="2:3" x14ac:dyDescent="0.2">
      <c r="B78" s="12"/>
      <c r="C78" s="12"/>
    </row>
    <row r="79" spans="2:3" x14ac:dyDescent="0.2">
      <c r="B79" s="12"/>
      <c r="C79" s="12"/>
    </row>
    <row r="80" spans="2:3" x14ac:dyDescent="0.2">
      <c r="B80" s="12"/>
      <c r="C80" s="12"/>
    </row>
    <row r="81" spans="2:3" x14ac:dyDescent="0.2">
      <c r="B81" s="12"/>
      <c r="C81" s="12"/>
    </row>
    <row r="82" spans="2:3" x14ac:dyDescent="0.2">
      <c r="B82" s="12"/>
      <c r="C82" s="12"/>
    </row>
    <row r="83" spans="2:3" x14ac:dyDescent="0.2">
      <c r="B83" s="12"/>
      <c r="C83" s="12"/>
    </row>
    <row r="84" spans="2:3" x14ac:dyDescent="0.2">
      <c r="B84" s="12"/>
      <c r="C84" s="12"/>
    </row>
    <row r="85" spans="2:3" x14ac:dyDescent="0.2">
      <c r="B85" s="12"/>
      <c r="C85" s="12"/>
    </row>
    <row r="86" spans="2:3" x14ac:dyDescent="0.2">
      <c r="B86" s="12"/>
      <c r="C86" s="12"/>
    </row>
    <row r="87" spans="2:3" x14ac:dyDescent="0.2">
      <c r="B87" s="12"/>
      <c r="C87" s="12"/>
    </row>
    <row r="88" spans="2:3" x14ac:dyDescent="0.2">
      <c r="B88" s="12"/>
      <c r="C88" s="12"/>
    </row>
    <row r="89" spans="2:3" x14ac:dyDescent="0.2">
      <c r="B89" s="12"/>
      <c r="C89" s="12"/>
    </row>
    <row r="90" spans="2:3" x14ac:dyDescent="0.2">
      <c r="B90" s="12"/>
      <c r="C90" s="12"/>
    </row>
    <row r="91" spans="2:3" x14ac:dyDescent="0.2">
      <c r="B91" s="12"/>
      <c r="C91" s="12"/>
    </row>
    <row r="92" spans="2:3" x14ac:dyDescent="0.2">
      <c r="B92" s="12"/>
      <c r="C92" s="12"/>
    </row>
    <row r="93" spans="2:3" x14ac:dyDescent="0.2">
      <c r="B93" s="12"/>
      <c r="C93" s="12"/>
    </row>
    <row r="94" spans="2:3" x14ac:dyDescent="0.2">
      <c r="B94" s="12"/>
      <c r="C94" s="12"/>
    </row>
    <row r="95" spans="2:3" x14ac:dyDescent="0.2">
      <c r="B95" s="12"/>
      <c r="C95" s="12"/>
    </row>
    <row r="96" spans="2:3" x14ac:dyDescent="0.2">
      <c r="B96" s="12"/>
      <c r="C96" s="12"/>
    </row>
    <row r="97" spans="2:3" x14ac:dyDescent="0.2">
      <c r="B97" s="12"/>
      <c r="C97" s="12"/>
    </row>
    <row r="98" spans="2:3" x14ac:dyDescent="0.2">
      <c r="B98" s="12"/>
      <c r="C98" s="12"/>
    </row>
    <row r="99" spans="2:3" x14ac:dyDescent="0.2">
      <c r="B99" s="12"/>
      <c r="C99" s="12"/>
    </row>
    <row r="100" spans="2:3" x14ac:dyDescent="0.2">
      <c r="B100" s="12"/>
      <c r="C100" s="12"/>
    </row>
    <row r="101" spans="2:3" x14ac:dyDescent="0.2">
      <c r="B101" s="12"/>
      <c r="C101" s="12"/>
    </row>
    <row r="102" spans="2:3" x14ac:dyDescent="0.2">
      <c r="B102" s="12"/>
      <c r="C102" s="12"/>
    </row>
    <row r="103" spans="2:3" x14ac:dyDescent="0.2">
      <c r="B103" s="12"/>
      <c r="C103" s="12"/>
    </row>
    <row r="104" spans="2:3" x14ac:dyDescent="0.2">
      <c r="B104" s="12"/>
      <c r="C104" s="12"/>
    </row>
    <row r="105" spans="2:3" x14ac:dyDescent="0.2">
      <c r="B105" s="12"/>
      <c r="C105" s="12"/>
    </row>
    <row r="106" spans="2:3" x14ac:dyDescent="0.2">
      <c r="B106" s="12"/>
      <c r="C106" s="12"/>
    </row>
    <row r="107" spans="2:3" x14ac:dyDescent="0.2">
      <c r="B107" s="12"/>
      <c r="C107" s="12"/>
    </row>
    <row r="108" spans="2:3" x14ac:dyDescent="0.2">
      <c r="B108" s="12"/>
      <c r="C108" s="12"/>
    </row>
    <row r="109" spans="2:3" x14ac:dyDescent="0.2">
      <c r="B109" s="12"/>
      <c r="C109" s="12"/>
    </row>
    <row r="110" spans="2:3" x14ac:dyDescent="0.2">
      <c r="B110" s="12"/>
      <c r="C110" s="12"/>
    </row>
    <row r="111" spans="2:3" x14ac:dyDescent="0.2">
      <c r="B111" s="12"/>
      <c r="C111" s="12"/>
    </row>
    <row r="112" spans="2:3" x14ac:dyDescent="0.2">
      <c r="B112" s="12"/>
      <c r="C112" s="12"/>
    </row>
    <row r="113" spans="2:3" x14ac:dyDescent="0.2">
      <c r="B113" s="12"/>
      <c r="C113" s="12"/>
    </row>
    <row r="114" spans="2:3" x14ac:dyDescent="0.2">
      <c r="B114" s="12"/>
      <c r="C114" s="12"/>
    </row>
    <row r="115" spans="2:3" x14ac:dyDescent="0.2">
      <c r="B115" s="12"/>
      <c r="C115" s="12"/>
    </row>
    <row r="116" spans="2:3" x14ac:dyDescent="0.2">
      <c r="B116" s="12"/>
      <c r="C116" s="12"/>
    </row>
    <row r="117" spans="2:3" x14ac:dyDescent="0.2">
      <c r="B117" s="12"/>
      <c r="C117" s="12"/>
    </row>
    <row r="118" spans="2:3" x14ac:dyDescent="0.2">
      <c r="B118" s="12"/>
      <c r="C118" s="12"/>
    </row>
    <row r="119" spans="2:3" x14ac:dyDescent="0.2">
      <c r="B119" s="12"/>
      <c r="C119" s="12"/>
    </row>
    <row r="120" spans="2:3" x14ac:dyDescent="0.2">
      <c r="B120" s="12"/>
      <c r="C120" s="12"/>
    </row>
    <row r="121" spans="2:3" x14ac:dyDescent="0.2">
      <c r="B121" s="12"/>
      <c r="C121" s="12"/>
    </row>
    <row r="122" spans="2:3" x14ac:dyDescent="0.2">
      <c r="B122" s="12"/>
      <c r="C122" s="12"/>
    </row>
    <row r="123" spans="2:3" x14ac:dyDescent="0.2">
      <c r="B123" s="12"/>
      <c r="C123" s="12"/>
    </row>
    <row r="124" spans="2:3" x14ac:dyDescent="0.2">
      <c r="B124" s="12"/>
      <c r="C124" s="12"/>
    </row>
    <row r="125" spans="2:3" x14ac:dyDescent="0.2">
      <c r="B125" s="12"/>
      <c r="C125" s="12"/>
    </row>
    <row r="126" spans="2:3" x14ac:dyDescent="0.2">
      <c r="B126" s="12"/>
      <c r="C126" s="12"/>
    </row>
    <row r="127" spans="2:3" x14ac:dyDescent="0.2">
      <c r="B127" s="12"/>
      <c r="C127" s="12"/>
    </row>
    <row r="128" spans="2:3" x14ac:dyDescent="0.2">
      <c r="B128" s="12"/>
      <c r="C128" s="12"/>
    </row>
    <row r="129" spans="2:3" x14ac:dyDescent="0.2">
      <c r="B129" s="12"/>
      <c r="C129" s="12"/>
    </row>
    <row r="130" spans="2:3" x14ac:dyDescent="0.2">
      <c r="B130" s="12"/>
      <c r="C130" s="12"/>
    </row>
    <row r="131" spans="2:3" x14ac:dyDescent="0.2">
      <c r="B131" s="12"/>
      <c r="C131" s="12"/>
    </row>
    <row r="132" spans="2:3" x14ac:dyDescent="0.2">
      <c r="B132" s="12"/>
      <c r="C132" s="12"/>
    </row>
    <row r="133" spans="2:3" x14ac:dyDescent="0.2">
      <c r="B133" s="12"/>
      <c r="C133" s="12"/>
    </row>
    <row r="134" spans="2:3" x14ac:dyDescent="0.2">
      <c r="B134" s="12"/>
      <c r="C134" s="12"/>
    </row>
    <row r="135" spans="2:3" x14ac:dyDescent="0.2">
      <c r="B135" s="12"/>
      <c r="C135" s="12"/>
    </row>
    <row r="136" spans="2:3" x14ac:dyDescent="0.2">
      <c r="B136" s="12"/>
      <c r="C136" s="12"/>
    </row>
    <row r="137" spans="2:3" x14ac:dyDescent="0.2">
      <c r="B137" s="12"/>
      <c r="C137" s="12"/>
    </row>
    <row r="138" spans="2:3" x14ac:dyDescent="0.2">
      <c r="B138" s="12"/>
      <c r="C138" s="12"/>
    </row>
    <row r="139" spans="2:3" x14ac:dyDescent="0.2">
      <c r="B139" s="12"/>
      <c r="C139" s="12"/>
    </row>
    <row r="140" spans="2:3" x14ac:dyDescent="0.2">
      <c r="B140" s="12"/>
      <c r="C140" s="12"/>
    </row>
    <row r="141" spans="2:3" x14ac:dyDescent="0.2">
      <c r="B141" s="12"/>
      <c r="C141" s="12"/>
    </row>
    <row r="142" spans="2:3" x14ac:dyDescent="0.2">
      <c r="B142" s="12"/>
      <c r="C142" s="12"/>
    </row>
    <row r="143" spans="2:3" x14ac:dyDescent="0.2">
      <c r="B143" s="12"/>
      <c r="C143" s="12"/>
    </row>
    <row r="144" spans="2:3" x14ac:dyDescent="0.2">
      <c r="B144" s="12"/>
      <c r="C144" s="12"/>
    </row>
    <row r="145" spans="2:3" x14ac:dyDescent="0.2">
      <c r="B145" s="12"/>
      <c r="C145" s="12"/>
    </row>
    <row r="146" spans="2:3" x14ac:dyDescent="0.2">
      <c r="B146" s="12"/>
      <c r="C146" s="12"/>
    </row>
    <row r="147" spans="2:3" x14ac:dyDescent="0.2">
      <c r="B147" s="12"/>
      <c r="C147" s="12"/>
    </row>
    <row r="148" spans="2:3" x14ac:dyDescent="0.2">
      <c r="B148" s="12"/>
      <c r="C148" s="12"/>
    </row>
    <row r="149" spans="2:3" x14ac:dyDescent="0.2">
      <c r="B149" s="12"/>
      <c r="C149" s="12"/>
    </row>
    <row r="150" spans="2:3" x14ac:dyDescent="0.2">
      <c r="B150" s="12"/>
      <c r="C150" s="12"/>
    </row>
    <row r="151" spans="2:3" x14ac:dyDescent="0.2">
      <c r="B151" s="12"/>
      <c r="C151" s="12"/>
    </row>
    <row r="152" spans="2:3" x14ac:dyDescent="0.2">
      <c r="B152" s="12"/>
      <c r="C152" s="12"/>
    </row>
    <row r="153" spans="2:3" x14ac:dyDescent="0.2">
      <c r="B153" s="12"/>
      <c r="C153" s="12"/>
    </row>
    <row r="154" spans="2:3" x14ac:dyDescent="0.2">
      <c r="B154" s="12"/>
      <c r="C154" s="12"/>
    </row>
    <row r="155" spans="2:3" x14ac:dyDescent="0.2">
      <c r="B155" s="12"/>
      <c r="C155" s="12"/>
    </row>
    <row r="156" spans="2:3" x14ac:dyDescent="0.2">
      <c r="B156" s="12"/>
      <c r="C156" s="12"/>
    </row>
    <row r="157" spans="2:3" x14ac:dyDescent="0.2">
      <c r="B157" s="12"/>
      <c r="C157" s="12"/>
    </row>
    <row r="158" spans="2:3" x14ac:dyDescent="0.2">
      <c r="B158" s="12"/>
      <c r="C158" s="12"/>
    </row>
    <row r="159" spans="2:3" x14ac:dyDescent="0.2">
      <c r="B159" s="12"/>
      <c r="C159" s="12"/>
    </row>
    <row r="160" spans="2:3" x14ac:dyDescent="0.2">
      <c r="B160" s="12"/>
      <c r="C160" s="12"/>
    </row>
    <row r="161" spans="2:3" x14ac:dyDescent="0.2">
      <c r="B161" s="12"/>
      <c r="C161" s="12"/>
    </row>
    <row r="162" spans="2:3" x14ac:dyDescent="0.2">
      <c r="B162" s="12"/>
      <c r="C162" s="12"/>
    </row>
    <row r="163" spans="2:3" x14ac:dyDescent="0.2">
      <c r="B163" s="12"/>
      <c r="C163" s="12"/>
    </row>
    <row r="164" spans="2:3" x14ac:dyDescent="0.2">
      <c r="B164" s="12"/>
      <c r="C164" s="12"/>
    </row>
    <row r="165" spans="2:3" x14ac:dyDescent="0.2">
      <c r="B165" s="12"/>
      <c r="C165" s="12"/>
    </row>
    <row r="166" spans="2:3" x14ac:dyDescent="0.2">
      <c r="B166" s="12"/>
      <c r="C166" s="12"/>
    </row>
    <row r="167" spans="2:3" x14ac:dyDescent="0.2">
      <c r="B167" s="12"/>
      <c r="C167" s="12"/>
    </row>
    <row r="168" spans="2:3" x14ac:dyDescent="0.2">
      <c r="B168" s="12"/>
      <c r="C168" s="12"/>
    </row>
    <row r="169" spans="2:3" x14ac:dyDescent="0.2">
      <c r="B169" s="12"/>
      <c r="C169" s="12"/>
    </row>
    <row r="170" spans="2:3" x14ac:dyDescent="0.2">
      <c r="B170" s="12"/>
      <c r="C170" s="12"/>
    </row>
    <row r="171" spans="2:3" x14ac:dyDescent="0.2">
      <c r="B171" s="12"/>
      <c r="C171" s="12"/>
    </row>
    <row r="172" spans="2:3" x14ac:dyDescent="0.2">
      <c r="B172" s="12"/>
      <c r="C172" s="12"/>
    </row>
    <row r="173" spans="2:3" x14ac:dyDescent="0.2">
      <c r="B173" s="12"/>
      <c r="C173" s="12"/>
    </row>
    <row r="174" spans="2:3" x14ac:dyDescent="0.2">
      <c r="B174" s="12"/>
      <c r="C174" s="12"/>
    </row>
    <row r="175" spans="2:3" x14ac:dyDescent="0.2">
      <c r="B175" s="12"/>
      <c r="C175" s="12"/>
    </row>
    <row r="176" spans="2:3" x14ac:dyDescent="0.2">
      <c r="B176" s="12"/>
      <c r="C176" s="12"/>
    </row>
    <row r="177" spans="2:3" x14ac:dyDescent="0.2">
      <c r="B177" s="12"/>
      <c r="C177" s="12"/>
    </row>
    <row r="178" spans="2:3" x14ac:dyDescent="0.2">
      <c r="B178" s="12"/>
      <c r="C178" s="12"/>
    </row>
    <row r="179" spans="2:3" x14ac:dyDescent="0.2">
      <c r="B179" s="12"/>
      <c r="C179" s="12"/>
    </row>
    <row r="180" spans="2:3" x14ac:dyDescent="0.2">
      <c r="B180" s="12"/>
      <c r="C180" s="12"/>
    </row>
    <row r="181" spans="2:3" x14ac:dyDescent="0.2">
      <c r="B181" s="12"/>
      <c r="C181" s="12"/>
    </row>
    <row r="182" spans="2:3" x14ac:dyDescent="0.2">
      <c r="B182" s="12"/>
      <c r="C182" s="12"/>
    </row>
    <row r="183" spans="2:3" x14ac:dyDescent="0.2">
      <c r="B183" s="12"/>
      <c r="C183" s="12"/>
    </row>
    <row r="184" spans="2:3" x14ac:dyDescent="0.2">
      <c r="B184" s="12"/>
      <c r="C184" s="12"/>
    </row>
    <row r="185" spans="2:3" x14ac:dyDescent="0.2">
      <c r="B185" s="12"/>
      <c r="C185" s="12"/>
    </row>
    <row r="186" spans="2:3" x14ac:dyDescent="0.2">
      <c r="B186" s="12"/>
      <c r="C186" s="12"/>
    </row>
    <row r="187" spans="2:3" x14ac:dyDescent="0.2">
      <c r="B187" s="12"/>
      <c r="C187" s="12"/>
    </row>
    <row r="188" spans="2:3" x14ac:dyDescent="0.2">
      <c r="B188" s="12"/>
      <c r="C188" s="12"/>
    </row>
    <row r="189" spans="2:3" x14ac:dyDescent="0.2">
      <c r="B189" s="12"/>
      <c r="C189" s="12"/>
    </row>
    <row r="190" spans="2:3" x14ac:dyDescent="0.2">
      <c r="B190" s="12"/>
      <c r="C190" s="12"/>
    </row>
    <row r="191" spans="2:3" x14ac:dyDescent="0.2">
      <c r="B191" s="12"/>
      <c r="C191" s="12"/>
    </row>
    <row r="192" spans="2:3" x14ac:dyDescent="0.2">
      <c r="B192" s="12"/>
      <c r="C192" s="12"/>
    </row>
    <row r="193" spans="2:3" x14ac:dyDescent="0.2">
      <c r="B193" s="12"/>
      <c r="C193" s="12"/>
    </row>
    <row r="194" spans="2:3" x14ac:dyDescent="0.2">
      <c r="B194" s="12"/>
      <c r="C194" s="12"/>
    </row>
    <row r="195" spans="2:3" x14ac:dyDescent="0.2">
      <c r="B195" s="12"/>
      <c r="C195" s="12"/>
    </row>
    <row r="196" spans="2:3" x14ac:dyDescent="0.2">
      <c r="B196" s="12"/>
      <c r="C196" s="12"/>
    </row>
    <row r="197" spans="2:3" x14ac:dyDescent="0.2">
      <c r="B197" s="12"/>
      <c r="C197" s="12"/>
    </row>
    <row r="198" spans="2:3" x14ac:dyDescent="0.2">
      <c r="B198" s="12"/>
      <c r="C198" s="12"/>
    </row>
    <row r="199" spans="2:3" x14ac:dyDescent="0.2">
      <c r="B199" s="12"/>
      <c r="C199" s="12"/>
    </row>
    <row r="200" spans="2:3" x14ac:dyDescent="0.2">
      <c r="B200" s="12"/>
      <c r="C200" s="12"/>
    </row>
    <row r="201" spans="2:3" x14ac:dyDescent="0.2">
      <c r="B201" s="12"/>
      <c r="C201" s="12"/>
    </row>
    <row r="202" spans="2:3" x14ac:dyDescent="0.2">
      <c r="B202" s="12"/>
      <c r="C202" s="12"/>
    </row>
    <row r="203" spans="2:3" x14ac:dyDescent="0.2">
      <c r="B203" s="12"/>
      <c r="C203" s="12"/>
    </row>
    <row r="204" spans="2:3" x14ac:dyDescent="0.2">
      <c r="B204" s="12"/>
      <c r="C204" s="12"/>
    </row>
    <row r="205" spans="2:3" x14ac:dyDescent="0.2">
      <c r="B205" s="12"/>
      <c r="C205" s="12"/>
    </row>
    <row r="206" spans="2:3" x14ac:dyDescent="0.2">
      <c r="B206" s="12"/>
      <c r="C206" s="12"/>
    </row>
    <row r="207" spans="2:3" x14ac:dyDescent="0.2">
      <c r="B207" s="12"/>
      <c r="C207" s="12"/>
    </row>
    <row r="208" spans="2:3" x14ac:dyDescent="0.2">
      <c r="B208" s="12"/>
      <c r="C208" s="12"/>
    </row>
    <row r="209" spans="2:3" x14ac:dyDescent="0.2">
      <c r="B209" s="12"/>
      <c r="C209" s="12"/>
    </row>
    <row r="210" spans="2:3" x14ac:dyDescent="0.2">
      <c r="B210" s="12"/>
      <c r="C210" s="12"/>
    </row>
    <row r="211" spans="2:3" x14ac:dyDescent="0.2">
      <c r="B211" s="12"/>
      <c r="C211" s="12"/>
    </row>
    <row r="212" spans="2:3" x14ac:dyDescent="0.2">
      <c r="B212" s="12"/>
      <c r="C212" s="12"/>
    </row>
    <row r="213" spans="2:3" x14ac:dyDescent="0.2">
      <c r="B213" s="12"/>
      <c r="C213" s="12"/>
    </row>
    <row r="214" spans="2:3" x14ac:dyDescent="0.2">
      <c r="B214" s="12"/>
      <c r="C214" s="12"/>
    </row>
    <row r="215" spans="2:3" x14ac:dyDescent="0.2">
      <c r="B215" s="12"/>
      <c r="C215" s="12"/>
    </row>
    <row r="216" spans="2:3" x14ac:dyDescent="0.2">
      <c r="B216" s="12"/>
      <c r="C216" s="12"/>
    </row>
    <row r="217" spans="2:3" x14ac:dyDescent="0.2">
      <c r="B217" s="12"/>
      <c r="C217" s="12"/>
    </row>
    <row r="218" spans="2:3" x14ac:dyDescent="0.2">
      <c r="B218" s="12"/>
      <c r="C218" s="12"/>
    </row>
    <row r="219" spans="2:3" x14ac:dyDescent="0.2">
      <c r="B219" s="12"/>
      <c r="C219" s="12"/>
    </row>
    <row r="220" spans="2:3" x14ac:dyDescent="0.2">
      <c r="B220" s="12"/>
      <c r="C220" s="12"/>
    </row>
    <row r="221" spans="2:3" x14ac:dyDescent="0.2">
      <c r="B221" s="12"/>
      <c r="C221" s="12"/>
    </row>
    <row r="222" spans="2:3" x14ac:dyDescent="0.2">
      <c r="B222" s="12"/>
      <c r="C222" s="12"/>
    </row>
    <row r="223" spans="2:3" x14ac:dyDescent="0.2">
      <c r="B223" s="12"/>
      <c r="C223" s="12"/>
    </row>
    <row r="224" spans="2:3" x14ac:dyDescent="0.2">
      <c r="B224" s="12"/>
      <c r="C224" s="12"/>
    </row>
    <row r="225" spans="2:3" x14ac:dyDescent="0.2">
      <c r="B225" s="12"/>
      <c r="C225" s="12"/>
    </row>
    <row r="226" spans="2:3" x14ac:dyDescent="0.2">
      <c r="B226" s="12"/>
      <c r="C226" s="12"/>
    </row>
    <row r="227" spans="2:3" x14ac:dyDescent="0.2">
      <c r="B227" s="12"/>
      <c r="C227" s="12"/>
    </row>
    <row r="228" spans="2:3" x14ac:dyDescent="0.2">
      <c r="B228" s="12"/>
      <c r="C228" s="12"/>
    </row>
    <row r="229" spans="2:3" x14ac:dyDescent="0.2">
      <c r="B229" s="12"/>
      <c r="C229" s="12"/>
    </row>
    <row r="230" spans="2:3" x14ac:dyDescent="0.2">
      <c r="B230" s="12"/>
      <c r="C230" s="12"/>
    </row>
    <row r="231" spans="2:3" x14ac:dyDescent="0.2">
      <c r="B231" s="12"/>
      <c r="C231" s="12"/>
    </row>
    <row r="232" spans="2:3" x14ac:dyDescent="0.2">
      <c r="B232" s="12"/>
      <c r="C232" s="12"/>
    </row>
    <row r="233" spans="2:3" x14ac:dyDescent="0.2">
      <c r="B233" s="12"/>
      <c r="C233" s="12"/>
    </row>
    <row r="234" spans="2:3" x14ac:dyDescent="0.2">
      <c r="B234" s="12"/>
      <c r="C234" s="12"/>
    </row>
    <row r="235" spans="2:3" x14ac:dyDescent="0.2">
      <c r="B235" s="12"/>
      <c r="C235" s="12"/>
    </row>
    <row r="236" spans="2:3" x14ac:dyDescent="0.2">
      <c r="B236" s="12"/>
      <c r="C236" s="12"/>
    </row>
    <row r="237" spans="2:3" x14ac:dyDescent="0.2">
      <c r="B237" s="12"/>
      <c r="C237" s="12"/>
    </row>
    <row r="238" spans="2:3" x14ac:dyDescent="0.2">
      <c r="B238" s="12"/>
      <c r="C238" s="12"/>
    </row>
    <row r="239" spans="2:3" x14ac:dyDescent="0.2">
      <c r="B239" s="12"/>
      <c r="C239" s="12"/>
    </row>
    <row r="240" spans="2:3" x14ac:dyDescent="0.2">
      <c r="B240" s="12"/>
      <c r="C240" s="12"/>
    </row>
    <row r="241" spans="2:3" x14ac:dyDescent="0.2">
      <c r="B241" s="12"/>
      <c r="C241" s="12"/>
    </row>
    <row r="242" spans="2:3" x14ac:dyDescent="0.2">
      <c r="B242" s="12"/>
      <c r="C242" s="12"/>
    </row>
    <row r="243" spans="2:3" x14ac:dyDescent="0.2">
      <c r="B243" s="12"/>
      <c r="C243" s="12"/>
    </row>
    <row r="244" spans="2:3" x14ac:dyDescent="0.2">
      <c r="B244" s="12"/>
      <c r="C244" s="12"/>
    </row>
    <row r="245" spans="2:3" x14ac:dyDescent="0.2">
      <c r="B245" s="12"/>
      <c r="C245" s="12"/>
    </row>
    <row r="246" spans="2:3" x14ac:dyDescent="0.2">
      <c r="B246" s="12"/>
      <c r="C246" s="12"/>
    </row>
    <row r="247" spans="2:3" x14ac:dyDescent="0.2">
      <c r="B247" s="12"/>
      <c r="C247" s="12"/>
    </row>
    <row r="248" spans="2:3" x14ac:dyDescent="0.2">
      <c r="B248" s="12"/>
      <c r="C248" s="12"/>
    </row>
    <row r="249" spans="2:3" x14ac:dyDescent="0.2">
      <c r="B249" s="12"/>
      <c r="C249" s="12"/>
    </row>
    <row r="250" spans="2:3" x14ac:dyDescent="0.2">
      <c r="B250" s="12"/>
      <c r="C250" s="12"/>
    </row>
    <row r="251" spans="2:3" x14ac:dyDescent="0.2">
      <c r="B251" s="12"/>
      <c r="C251" s="12"/>
    </row>
    <row r="252" spans="2:3" x14ac:dyDescent="0.2">
      <c r="B252" s="12"/>
      <c r="C252" s="12"/>
    </row>
    <row r="253" spans="2:3" x14ac:dyDescent="0.2">
      <c r="B253" s="12"/>
      <c r="C253" s="12"/>
    </row>
    <row r="254" spans="2:3" x14ac:dyDescent="0.2">
      <c r="B254" s="12"/>
      <c r="C254" s="12"/>
    </row>
    <row r="255" spans="2:3" x14ac:dyDescent="0.2">
      <c r="B255" s="12"/>
      <c r="C255" s="12"/>
    </row>
    <row r="256" spans="2:3" x14ac:dyDescent="0.2">
      <c r="B256" s="12"/>
      <c r="C256" s="12"/>
    </row>
    <row r="257" spans="2:3" x14ac:dyDescent="0.2">
      <c r="B257" s="12"/>
      <c r="C257" s="12"/>
    </row>
    <row r="258" spans="2:3" x14ac:dyDescent="0.2">
      <c r="B258" s="12"/>
      <c r="C258" s="12"/>
    </row>
    <row r="259" spans="2:3" x14ac:dyDescent="0.2">
      <c r="B259" s="12"/>
      <c r="C259" s="12"/>
    </row>
    <row r="260" spans="2:3" x14ac:dyDescent="0.2">
      <c r="B260" s="12"/>
      <c r="C260" s="12"/>
    </row>
    <row r="261" spans="2:3" x14ac:dyDescent="0.2">
      <c r="B261" s="12"/>
      <c r="C261" s="12"/>
    </row>
    <row r="262" spans="2:3" x14ac:dyDescent="0.2">
      <c r="B262" s="12"/>
      <c r="C262" s="12"/>
    </row>
    <row r="263" spans="2:3" x14ac:dyDescent="0.2">
      <c r="B263" s="12"/>
      <c r="C263" s="12"/>
    </row>
    <row r="264" spans="2:3" x14ac:dyDescent="0.2">
      <c r="B264" s="12"/>
      <c r="C264" s="12"/>
    </row>
    <row r="265" spans="2:3" x14ac:dyDescent="0.2">
      <c r="B265" s="12"/>
      <c r="C265" s="12"/>
    </row>
    <row r="266" spans="2:3" x14ac:dyDescent="0.2">
      <c r="B266" s="12"/>
      <c r="C266" s="12"/>
    </row>
    <row r="267" spans="2:3" x14ac:dyDescent="0.2">
      <c r="B267" s="12"/>
      <c r="C267" s="12"/>
    </row>
    <row r="268" spans="2:3" x14ac:dyDescent="0.2">
      <c r="B268" s="12"/>
      <c r="C268" s="12"/>
    </row>
    <row r="269" spans="2:3" x14ac:dyDescent="0.2">
      <c r="B269" s="12"/>
      <c r="C269" s="12"/>
    </row>
    <row r="270" spans="2:3" x14ac:dyDescent="0.2">
      <c r="B270" s="12"/>
      <c r="C270" s="12"/>
    </row>
    <row r="271" spans="2:3" x14ac:dyDescent="0.2">
      <c r="B271" s="12"/>
      <c r="C271" s="12"/>
    </row>
    <row r="272" spans="2:3" x14ac:dyDescent="0.2">
      <c r="B272" s="12"/>
      <c r="C272" s="12"/>
    </row>
    <row r="273" spans="2:3" x14ac:dyDescent="0.2">
      <c r="B273" s="12"/>
      <c r="C273" s="12"/>
    </row>
    <row r="274" spans="2:3" x14ac:dyDescent="0.2">
      <c r="B274" s="12"/>
      <c r="C274" s="12"/>
    </row>
    <row r="275" spans="2:3" x14ac:dyDescent="0.2">
      <c r="B275" s="12"/>
      <c r="C275" s="12"/>
    </row>
    <row r="276" spans="2:3" x14ac:dyDescent="0.2">
      <c r="B276" s="12"/>
      <c r="C276" s="12"/>
    </row>
    <row r="277" spans="2:3" x14ac:dyDescent="0.2">
      <c r="B277" s="12"/>
      <c r="C277" s="12"/>
    </row>
    <row r="278" spans="2:3" x14ac:dyDescent="0.2">
      <c r="B278" s="12"/>
      <c r="C278" s="12"/>
    </row>
    <row r="279" spans="2:3" x14ac:dyDescent="0.2">
      <c r="B279" s="12"/>
      <c r="C279" s="12"/>
    </row>
    <row r="280" spans="2:3" x14ac:dyDescent="0.2">
      <c r="B280" s="12"/>
      <c r="C280" s="12"/>
    </row>
    <row r="281" spans="2:3" x14ac:dyDescent="0.2">
      <c r="B281" s="12"/>
      <c r="C281" s="12"/>
    </row>
    <row r="282" spans="2:3" x14ac:dyDescent="0.2">
      <c r="B282" s="12"/>
      <c r="C282" s="12"/>
    </row>
    <row r="283" spans="2:3" x14ac:dyDescent="0.2">
      <c r="B283" s="12"/>
      <c r="C283" s="12"/>
    </row>
    <row r="284" spans="2:3" x14ac:dyDescent="0.2">
      <c r="B284" s="12"/>
      <c r="C284" s="12"/>
    </row>
    <row r="285" spans="2:3" x14ac:dyDescent="0.2">
      <c r="B285" s="12"/>
      <c r="C285" s="12"/>
    </row>
    <row r="286" spans="2:3" x14ac:dyDescent="0.2">
      <c r="B286" s="12"/>
      <c r="C286" s="12"/>
    </row>
    <row r="287" spans="2:3" x14ac:dyDescent="0.2">
      <c r="B287" s="12"/>
      <c r="C287" s="12"/>
    </row>
    <row r="288" spans="2:3" x14ac:dyDescent="0.2">
      <c r="B288" s="12"/>
      <c r="C288" s="12"/>
    </row>
    <row r="289" spans="2:3" x14ac:dyDescent="0.2">
      <c r="B289" s="12"/>
      <c r="C289" s="12"/>
    </row>
    <row r="290" spans="2:3" x14ac:dyDescent="0.2">
      <c r="B290" s="12"/>
      <c r="C290" s="12"/>
    </row>
    <row r="291" spans="2:3" x14ac:dyDescent="0.2">
      <c r="B291" s="12"/>
      <c r="C291" s="12"/>
    </row>
    <row r="292" spans="2:3" x14ac:dyDescent="0.2">
      <c r="B292" s="12"/>
      <c r="C292" s="12"/>
    </row>
    <row r="293" spans="2:3" x14ac:dyDescent="0.2">
      <c r="B293" s="12"/>
      <c r="C293" s="12"/>
    </row>
    <row r="294" spans="2:3" x14ac:dyDescent="0.2">
      <c r="B294" s="12"/>
      <c r="C294" s="12"/>
    </row>
    <row r="295" spans="2:3" x14ac:dyDescent="0.2">
      <c r="B295" s="12"/>
      <c r="C295" s="12"/>
    </row>
    <row r="296" spans="2:3" x14ac:dyDescent="0.2">
      <c r="B296" s="12"/>
      <c r="C296" s="12"/>
    </row>
    <row r="297" spans="2:3" x14ac:dyDescent="0.2">
      <c r="B297" s="12"/>
      <c r="C297" s="12"/>
    </row>
    <row r="298" spans="2:3" x14ac:dyDescent="0.2">
      <c r="B298" s="12"/>
      <c r="C298" s="12"/>
    </row>
    <row r="299" spans="2:3" x14ac:dyDescent="0.2">
      <c r="B299" s="12"/>
      <c r="C299" s="12"/>
    </row>
    <row r="300" spans="2:3" x14ac:dyDescent="0.2">
      <c r="B300" s="12"/>
      <c r="C300" s="12"/>
    </row>
    <row r="301" spans="2:3" x14ac:dyDescent="0.2">
      <c r="B301" s="12"/>
      <c r="C301" s="12"/>
    </row>
    <row r="302" spans="2:3" x14ac:dyDescent="0.2">
      <c r="B302" s="12"/>
      <c r="C302" s="12"/>
    </row>
    <row r="303" spans="2:3" x14ac:dyDescent="0.2">
      <c r="B303" s="12"/>
      <c r="C303" s="12"/>
    </row>
    <row r="304" spans="2:3" x14ac:dyDescent="0.2">
      <c r="B304" s="12"/>
      <c r="C304" s="12"/>
    </row>
    <row r="305" spans="2:3" x14ac:dyDescent="0.2">
      <c r="B305" s="12"/>
      <c r="C305" s="12"/>
    </row>
    <row r="306" spans="2:3" x14ac:dyDescent="0.2">
      <c r="B306" s="12"/>
      <c r="C306" s="12"/>
    </row>
    <row r="307" spans="2:3" x14ac:dyDescent="0.2">
      <c r="B307" s="12"/>
      <c r="C307" s="12"/>
    </row>
    <row r="308" spans="2:3" x14ac:dyDescent="0.2">
      <c r="B308" s="12"/>
      <c r="C308" s="12"/>
    </row>
    <row r="309" spans="2:3" x14ac:dyDescent="0.2">
      <c r="B309" s="12"/>
      <c r="C309" s="12"/>
    </row>
    <row r="310" spans="2:3" x14ac:dyDescent="0.2">
      <c r="B310" s="12"/>
      <c r="C310" s="12"/>
    </row>
    <row r="311" spans="2:3" x14ac:dyDescent="0.2">
      <c r="B311" s="12"/>
      <c r="C311" s="12"/>
    </row>
    <row r="312" spans="2:3" x14ac:dyDescent="0.2">
      <c r="B312" s="12"/>
      <c r="C312" s="12"/>
    </row>
    <row r="313" spans="2:3" x14ac:dyDescent="0.2">
      <c r="B313" s="12"/>
      <c r="C313" s="12"/>
    </row>
    <row r="314" spans="2:3" x14ac:dyDescent="0.2">
      <c r="B314" s="12"/>
      <c r="C314" s="12"/>
    </row>
    <row r="315" spans="2:3" x14ac:dyDescent="0.2">
      <c r="B315" s="12"/>
      <c r="C315" s="12"/>
    </row>
    <row r="316" spans="2:3" x14ac:dyDescent="0.2">
      <c r="B316" s="12"/>
      <c r="C316" s="12"/>
    </row>
    <row r="317" spans="2:3" x14ac:dyDescent="0.2">
      <c r="B317" s="12"/>
      <c r="C317" s="12"/>
    </row>
    <row r="318" spans="2:3" x14ac:dyDescent="0.2">
      <c r="B318" s="12"/>
      <c r="C318" s="12"/>
    </row>
    <row r="319" spans="2:3" x14ac:dyDescent="0.2">
      <c r="B319" s="12"/>
      <c r="C319" s="12"/>
    </row>
    <row r="320" spans="2:3" x14ac:dyDescent="0.2">
      <c r="B320" s="12"/>
      <c r="C320" s="12"/>
    </row>
    <row r="321" spans="2:3" x14ac:dyDescent="0.2">
      <c r="B321" s="12"/>
      <c r="C321" s="12"/>
    </row>
    <row r="322" spans="2:3" x14ac:dyDescent="0.2">
      <c r="B322" s="12"/>
      <c r="C322" s="12"/>
    </row>
    <row r="323" spans="2:3" x14ac:dyDescent="0.2">
      <c r="B323" s="12"/>
      <c r="C323" s="12"/>
    </row>
    <row r="324" spans="2:3" x14ac:dyDescent="0.2">
      <c r="B324" s="12"/>
      <c r="C324" s="12"/>
    </row>
    <row r="325" spans="2:3" x14ac:dyDescent="0.2">
      <c r="B325" s="12"/>
      <c r="C325" s="12"/>
    </row>
    <row r="326" spans="2:3" x14ac:dyDescent="0.2">
      <c r="B326" s="12"/>
      <c r="C326" s="12"/>
    </row>
    <row r="327" spans="2:3" x14ac:dyDescent="0.2">
      <c r="B327" s="12"/>
      <c r="C327" s="12"/>
    </row>
    <row r="328" spans="2:3" x14ac:dyDescent="0.2">
      <c r="B328" s="12"/>
      <c r="C328" s="12"/>
    </row>
    <row r="329" spans="2:3" x14ac:dyDescent="0.2">
      <c r="B329" s="12"/>
      <c r="C329" s="12"/>
    </row>
    <row r="330" spans="2:3" x14ac:dyDescent="0.2">
      <c r="B330" s="12"/>
      <c r="C330" s="12"/>
    </row>
    <row r="331" spans="2:3" x14ac:dyDescent="0.2">
      <c r="B331" s="12"/>
      <c r="C331" s="12"/>
    </row>
    <row r="332" spans="2:3" x14ac:dyDescent="0.2">
      <c r="B332" s="12"/>
      <c r="C332" s="12"/>
    </row>
    <row r="333" spans="2:3" x14ac:dyDescent="0.2">
      <c r="B333" s="12"/>
      <c r="C333" s="12"/>
    </row>
    <row r="334" spans="2:3" x14ac:dyDescent="0.2">
      <c r="B334" s="12"/>
      <c r="C334" s="12"/>
    </row>
    <row r="335" spans="2:3" x14ac:dyDescent="0.2">
      <c r="B335" s="12"/>
      <c r="C335" s="12"/>
    </row>
    <row r="336" spans="2:3" x14ac:dyDescent="0.2">
      <c r="B336" s="12"/>
      <c r="C336" s="12"/>
    </row>
    <row r="337" spans="2:3" x14ac:dyDescent="0.2">
      <c r="B337" s="12"/>
      <c r="C337" s="12"/>
    </row>
    <row r="338" spans="2:3" x14ac:dyDescent="0.2">
      <c r="B338" s="12"/>
      <c r="C338" s="12"/>
    </row>
    <row r="339" spans="2:3" x14ac:dyDescent="0.2">
      <c r="B339" s="12"/>
      <c r="C339" s="12"/>
    </row>
    <row r="340" spans="2:3" x14ac:dyDescent="0.2">
      <c r="B340" s="12"/>
      <c r="C340" s="12"/>
    </row>
    <row r="341" spans="2:3" x14ac:dyDescent="0.2">
      <c r="B341" s="12"/>
      <c r="C341" s="12"/>
    </row>
    <row r="342" spans="2:3" x14ac:dyDescent="0.2">
      <c r="B342" s="12"/>
      <c r="C342" s="12"/>
    </row>
    <row r="343" spans="2:3" x14ac:dyDescent="0.2">
      <c r="B343" s="12"/>
      <c r="C343" s="12"/>
    </row>
    <row r="344" spans="2:3" x14ac:dyDescent="0.2">
      <c r="B344" s="12"/>
      <c r="C344" s="12"/>
    </row>
    <row r="345" spans="2:3" x14ac:dyDescent="0.2">
      <c r="B345" s="12"/>
      <c r="C345" s="12"/>
    </row>
    <row r="346" spans="2:3" x14ac:dyDescent="0.2">
      <c r="B346" s="12"/>
      <c r="C346" s="12"/>
    </row>
    <row r="347" spans="2:3" x14ac:dyDescent="0.2">
      <c r="B347" s="12"/>
      <c r="C347" s="12"/>
    </row>
    <row r="348" spans="2:3" x14ac:dyDescent="0.2">
      <c r="B348" s="12"/>
      <c r="C348" s="12"/>
    </row>
    <row r="349" spans="2:3" x14ac:dyDescent="0.2">
      <c r="B349" s="12"/>
      <c r="C349" s="12"/>
    </row>
    <row r="350" spans="2:3" x14ac:dyDescent="0.2">
      <c r="B350" s="12"/>
      <c r="C350" s="12"/>
    </row>
    <row r="351" spans="2:3" x14ac:dyDescent="0.2">
      <c r="B351" s="12"/>
      <c r="C351" s="12"/>
    </row>
    <row r="352" spans="2:3" x14ac:dyDescent="0.2">
      <c r="B352" s="12"/>
      <c r="C352" s="12"/>
    </row>
    <row r="353" spans="2:3" x14ac:dyDescent="0.2">
      <c r="B353" s="12"/>
      <c r="C353" s="12"/>
    </row>
    <row r="354" spans="2:3" x14ac:dyDescent="0.2">
      <c r="B354" s="12"/>
      <c r="C354" s="12"/>
    </row>
    <row r="355" spans="2:3" x14ac:dyDescent="0.2">
      <c r="B355" s="12"/>
      <c r="C355" s="12"/>
    </row>
    <row r="356" spans="2:3" x14ac:dyDescent="0.2">
      <c r="B356" s="12"/>
      <c r="C356" s="12"/>
    </row>
    <row r="357" spans="2:3" x14ac:dyDescent="0.2">
      <c r="B357" s="12"/>
      <c r="C357" s="12"/>
    </row>
    <row r="358" spans="2:3" x14ac:dyDescent="0.2">
      <c r="B358" s="12"/>
      <c r="C358" s="12"/>
    </row>
    <row r="359" spans="2:3" x14ac:dyDescent="0.2">
      <c r="B359" s="12"/>
      <c r="C359" s="12"/>
    </row>
    <row r="360" spans="2:3" x14ac:dyDescent="0.2">
      <c r="B360" s="12"/>
      <c r="C360" s="12"/>
    </row>
    <row r="361" spans="2:3" x14ac:dyDescent="0.2">
      <c r="B361" s="12"/>
      <c r="C361" s="12"/>
    </row>
    <row r="362" spans="2:3" x14ac:dyDescent="0.2">
      <c r="B362" s="12"/>
      <c r="C362" s="12"/>
    </row>
    <row r="363" spans="2:3" x14ac:dyDescent="0.2">
      <c r="B363" s="12"/>
      <c r="C363" s="12"/>
    </row>
    <row r="364" spans="2:3" x14ac:dyDescent="0.2">
      <c r="B364" s="12"/>
      <c r="C364" s="12"/>
    </row>
    <row r="365" spans="2:3" x14ac:dyDescent="0.2">
      <c r="B365" s="12"/>
      <c r="C365" s="12"/>
    </row>
    <row r="366" spans="2:3" x14ac:dyDescent="0.2">
      <c r="B366" s="12"/>
      <c r="C366" s="12"/>
    </row>
    <row r="367" spans="2:3" x14ac:dyDescent="0.2">
      <c r="B367" s="12"/>
      <c r="C367" s="12"/>
    </row>
    <row r="368" spans="2:3" x14ac:dyDescent="0.2">
      <c r="B368" s="12"/>
      <c r="C368" s="12"/>
    </row>
    <row r="369" spans="2:3" x14ac:dyDescent="0.2">
      <c r="B369" s="12"/>
      <c r="C369" s="12"/>
    </row>
    <row r="370" spans="2:3" x14ac:dyDescent="0.2">
      <c r="B370" s="12"/>
      <c r="C370" s="12"/>
    </row>
    <row r="371" spans="2:3" x14ac:dyDescent="0.2">
      <c r="B371" s="12"/>
      <c r="C371" s="12"/>
    </row>
    <row r="372" spans="2:3" x14ac:dyDescent="0.2">
      <c r="B372" s="12"/>
      <c r="C372" s="12"/>
    </row>
    <row r="373" spans="2:3" x14ac:dyDescent="0.2">
      <c r="B373" s="12"/>
      <c r="C373" s="12"/>
    </row>
    <row r="374" spans="2:3" x14ac:dyDescent="0.2">
      <c r="B374" s="12"/>
      <c r="C374" s="12"/>
    </row>
    <row r="375" spans="2:3" x14ac:dyDescent="0.2">
      <c r="B375" s="12"/>
      <c r="C375" s="12"/>
    </row>
    <row r="376" spans="2:3" x14ac:dyDescent="0.2">
      <c r="B376" s="12"/>
      <c r="C376" s="12"/>
    </row>
    <row r="377" spans="2:3" x14ac:dyDescent="0.2">
      <c r="B377" s="12"/>
      <c r="C377" s="12"/>
    </row>
    <row r="378" spans="2:3" x14ac:dyDescent="0.2">
      <c r="B378" s="12"/>
      <c r="C378" s="12"/>
    </row>
    <row r="379" spans="2:3" x14ac:dyDescent="0.2">
      <c r="B379" s="12"/>
      <c r="C379" s="12"/>
    </row>
    <row r="380" spans="2:3" x14ac:dyDescent="0.2">
      <c r="B380" s="12"/>
      <c r="C380" s="12"/>
    </row>
    <row r="381" spans="2:3" x14ac:dyDescent="0.2">
      <c r="B381" s="12"/>
      <c r="C381" s="12"/>
    </row>
    <row r="382" spans="2:3" x14ac:dyDescent="0.2">
      <c r="B382" s="12"/>
      <c r="C382" s="12"/>
    </row>
    <row r="383" spans="2:3" x14ac:dyDescent="0.2">
      <c r="B383" s="12"/>
      <c r="C383" s="12"/>
    </row>
    <row r="384" spans="2:3" x14ac:dyDescent="0.2">
      <c r="B384" s="12"/>
      <c r="C384" s="12"/>
    </row>
    <row r="385" spans="2:3" x14ac:dyDescent="0.2">
      <c r="B385" s="12"/>
      <c r="C385" s="12"/>
    </row>
    <row r="386" spans="2:3" x14ac:dyDescent="0.2">
      <c r="B386" s="12"/>
      <c r="C386" s="12"/>
    </row>
    <row r="387" spans="2:3" x14ac:dyDescent="0.2">
      <c r="B387" s="12"/>
      <c r="C387" s="12"/>
    </row>
    <row r="388" spans="2:3" x14ac:dyDescent="0.2">
      <c r="B388" s="12"/>
      <c r="C388" s="12"/>
    </row>
    <row r="389" spans="2:3" x14ac:dyDescent="0.2">
      <c r="B389" s="12"/>
      <c r="C389" s="12"/>
    </row>
    <row r="390" spans="2:3" x14ac:dyDescent="0.2">
      <c r="B390" s="12"/>
      <c r="C390" s="12"/>
    </row>
    <row r="391" spans="2:3" x14ac:dyDescent="0.2">
      <c r="B391" s="12"/>
      <c r="C391" s="12"/>
    </row>
    <row r="392" spans="2:3" x14ac:dyDescent="0.2">
      <c r="B392" s="12"/>
      <c r="C392" s="12"/>
    </row>
    <row r="393" spans="2:3" x14ac:dyDescent="0.2">
      <c r="B393" s="12"/>
      <c r="C393" s="12"/>
    </row>
    <row r="394" spans="2:3" x14ac:dyDescent="0.2">
      <c r="B394" s="12"/>
      <c r="C394" s="12"/>
    </row>
    <row r="395" spans="2:3" x14ac:dyDescent="0.2">
      <c r="B395" s="12"/>
      <c r="C395" s="12"/>
    </row>
    <row r="396" spans="2:3" x14ac:dyDescent="0.2">
      <c r="B396" s="12"/>
      <c r="C396" s="12"/>
    </row>
    <row r="397" spans="2:3" x14ac:dyDescent="0.2">
      <c r="B397" s="12"/>
      <c r="C397" s="12"/>
    </row>
    <row r="398" spans="2:3" x14ac:dyDescent="0.2">
      <c r="B398" s="12"/>
      <c r="C398" s="12"/>
    </row>
    <row r="399" spans="2:3" x14ac:dyDescent="0.2">
      <c r="B399" s="12"/>
      <c r="C399" s="12"/>
    </row>
    <row r="400" spans="2:3" x14ac:dyDescent="0.2">
      <c r="B400" s="12"/>
      <c r="C400" s="12"/>
    </row>
    <row r="401" spans="2:3" x14ac:dyDescent="0.2">
      <c r="B401" s="12"/>
      <c r="C401" s="12"/>
    </row>
    <row r="402" spans="2:3" x14ac:dyDescent="0.2">
      <c r="B402" s="12"/>
      <c r="C402" s="12"/>
    </row>
    <row r="403" spans="2:3" x14ac:dyDescent="0.2">
      <c r="B403" s="12"/>
      <c r="C403" s="12"/>
    </row>
    <row r="404" spans="2:3" x14ac:dyDescent="0.2">
      <c r="B404" s="12"/>
      <c r="C404" s="12"/>
    </row>
    <row r="405" spans="2:3" x14ac:dyDescent="0.2">
      <c r="B405" s="12"/>
      <c r="C405" s="12"/>
    </row>
    <row r="406" spans="2:3" x14ac:dyDescent="0.2">
      <c r="B406" s="12"/>
      <c r="C406" s="12"/>
    </row>
    <row r="407" spans="2:3" x14ac:dyDescent="0.2">
      <c r="B407" s="12"/>
      <c r="C407" s="12"/>
    </row>
    <row r="408" spans="2:3" x14ac:dyDescent="0.2">
      <c r="B408" s="12"/>
      <c r="C408" s="12"/>
    </row>
    <row r="409" spans="2:3" x14ac:dyDescent="0.2">
      <c r="B409" s="12"/>
      <c r="C409" s="12"/>
    </row>
    <row r="410" spans="2:3" x14ac:dyDescent="0.2">
      <c r="B410" s="12"/>
      <c r="C410" s="12"/>
    </row>
    <row r="411" spans="2:3" x14ac:dyDescent="0.2">
      <c r="B411" s="12"/>
      <c r="C411" s="12"/>
    </row>
    <row r="412" spans="2:3" x14ac:dyDescent="0.2">
      <c r="B412" s="12"/>
      <c r="C412" s="12"/>
    </row>
    <row r="413" spans="2:3" x14ac:dyDescent="0.2">
      <c r="B413" s="12"/>
      <c r="C413" s="12"/>
    </row>
    <row r="414" spans="2:3" x14ac:dyDescent="0.2">
      <c r="B414" s="12"/>
      <c r="C414" s="12"/>
    </row>
    <row r="415" spans="2:3" x14ac:dyDescent="0.2">
      <c r="B415" s="12"/>
      <c r="C415" s="12"/>
    </row>
    <row r="416" spans="2:3" x14ac:dyDescent="0.2">
      <c r="B416" s="12"/>
      <c r="C416" s="12"/>
    </row>
    <row r="417" spans="2:3" x14ac:dyDescent="0.2">
      <c r="B417" s="12"/>
      <c r="C417" s="12"/>
    </row>
    <row r="418" spans="2:3" x14ac:dyDescent="0.2">
      <c r="B418" s="12"/>
      <c r="C418" s="12"/>
    </row>
    <row r="419" spans="2:3" x14ac:dyDescent="0.2">
      <c r="B419" s="12"/>
      <c r="C419" s="12"/>
    </row>
    <row r="420" spans="2:3" x14ac:dyDescent="0.2">
      <c r="B420" s="12"/>
      <c r="C420" s="12"/>
    </row>
    <row r="421" spans="2:3" x14ac:dyDescent="0.2">
      <c r="B421" s="12"/>
      <c r="C421" s="12"/>
    </row>
    <row r="422" spans="2:3" x14ac:dyDescent="0.2">
      <c r="B422" s="12"/>
      <c r="C422" s="12"/>
    </row>
    <row r="423" spans="2:3" x14ac:dyDescent="0.2">
      <c r="B423" s="12"/>
      <c r="C423" s="12"/>
    </row>
    <row r="424" spans="2:3" x14ac:dyDescent="0.2">
      <c r="B424" s="12"/>
      <c r="C424" s="12"/>
    </row>
    <row r="425" spans="2:3" x14ac:dyDescent="0.2">
      <c r="B425" s="12"/>
      <c r="C425" s="12"/>
    </row>
    <row r="426" spans="2:3" x14ac:dyDescent="0.2">
      <c r="B426" s="12"/>
      <c r="C426" s="12"/>
    </row>
    <row r="427" spans="2:3" x14ac:dyDescent="0.2">
      <c r="B427" s="12"/>
      <c r="C427" s="12"/>
    </row>
    <row r="428" spans="2:3" x14ac:dyDescent="0.2">
      <c r="B428" s="12"/>
      <c r="C428" s="12"/>
    </row>
    <row r="429" spans="2:3" x14ac:dyDescent="0.2">
      <c r="B429" s="12"/>
      <c r="C429" s="12"/>
    </row>
    <row r="430" spans="2:3" x14ac:dyDescent="0.2">
      <c r="B430" s="12"/>
      <c r="C430" s="12"/>
    </row>
    <row r="431" spans="2:3" x14ac:dyDescent="0.2">
      <c r="B431" s="12"/>
      <c r="C431" s="12"/>
    </row>
    <row r="432" spans="2:3" x14ac:dyDescent="0.2">
      <c r="B432" s="12"/>
      <c r="C432" s="12"/>
    </row>
    <row r="433" spans="2:3" x14ac:dyDescent="0.2">
      <c r="B433" s="12"/>
      <c r="C433" s="12"/>
    </row>
    <row r="434" spans="2:3" x14ac:dyDescent="0.2">
      <c r="B434" s="12"/>
      <c r="C434" s="12"/>
    </row>
    <row r="435" spans="2:3" x14ac:dyDescent="0.2">
      <c r="B435" s="12"/>
      <c r="C435" s="12"/>
    </row>
    <row r="436" spans="2:3" x14ac:dyDescent="0.2">
      <c r="B436" s="12"/>
      <c r="C436" s="12"/>
    </row>
    <row r="437" spans="2:3" x14ac:dyDescent="0.2">
      <c r="B437" s="12"/>
      <c r="C437" s="12"/>
    </row>
    <row r="438" spans="2:3" x14ac:dyDescent="0.2">
      <c r="B438" s="12"/>
      <c r="C438" s="12"/>
    </row>
    <row r="439" spans="2:3" x14ac:dyDescent="0.2">
      <c r="B439" s="12"/>
      <c r="C439" s="12"/>
    </row>
    <row r="440" spans="2:3" x14ac:dyDescent="0.2">
      <c r="B440" s="12"/>
      <c r="C440" s="12"/>
    </row>
    <row r="441" spans="2:3" x14ac:dyDescent="0.2">
      <c r="B441" s="12"/>
      <c r="C441" s="12"/>
    </row>
    <row r="442" spans="2:3" x14ac:dyDescent="0.2">
      <c r="B442" s="12"/>
      <c r="C442" s="12"/>
    </row>
    <row r="443" spans="2:3" x14ac:dyDescent="0.2">
      <c r="B443" s="12"/>
      <c r="C443" s="12"/>
    </row>
    <row r="444" spans="2:3" x14ac:dyDescent="0.2">
      <c r="B444" s="12"/>
      <c r="C444" s="12"/>
    </row>
    <row r="445" spans="2:3" x14ac:dyDescent="0.2">
      <c r="B445" s="12"/>
      <c r="C445" s="12"/>
    </row>
    <row r="446" spans="2:3" x14ac:dyDescent="0.2">
      <c r="B446" s="12"/>
      <c r="C446" s="12"/>
    </row>
    <row r="447" spans="2:3" x14ac:dyDescent="0.2">
      <c r="B447" s="12"/>
      <c r="C447" s="12"/>
    </row>
    <row r="448" spans="2:3" x14ac:dyDescent="0.2">
      <c r="B448" s="12"/>
      <c r="C448" s="12"/>
    </row>
    <row r="449" spans="2:3" x14ac:dyDescent="0.2">
      <c r="B449" s="12"/>
      <c r="C449" s="12"/>
    </row>
    <row r="450" spans="2:3" x14ac:dyDescent="0.2">
      <c r="B450" s="12"/>
      <c r="C450" s="12"/>
    </row>
    <row r="451" spans="2:3" x14ac:dyDescent="0.2">
      <c r="B451" s="12"/>
      <c r="C451" s="12"/>
    </row>
    <row r="452" spans="2:3" x14ac:dyDescent="0.2">
      <c r="B452" s="12"/>
      <c r="C452" s="12"/>
    </row>
    <row r="453" spans="2:3" x14ac:dyDescent="0.2">
      <c r="B453" s="12"/>
      <c r="C453" s="12"/>
    </row>
    <row r="454" spans="2:3" x14ac:dyDescent="0.2">
      <c r="B454" s="12"/>
      <c r="C454" s="12"/>
    </row>
    <row r="455" spans="2:3" x14ac:dyDescent="0.2">
      <c r="B455" s="12"/>
      <c r="C455" s="12"/>
    </row>
    <row r="456" spans="2:3" x14ac:dyDescent="0.2">
      <c r="B456" s="12"/>
      <c r="C456" s="12"/>
    </row>
    <row r="457" spans="2:3" x14ac:dyDescent="0.2">
      <c r="B457" s="12"/>
      <c r="C457" s="12"/>
    </row>
    <row r="458" spans="2:3" x14ac:dyDescent="0.2">
      <c r="B458" s="12"/>
      <c r="C458" s="12"/>
    </row>
    <row r="459" spans="2:3" x14ac:dyDescent="0.2">
      <c r="B459" s="12"/>
      <c r="C459" s="12"/>
    </row>
    <row r="460" spans="2:3" x14ac:dyDescent="0.2">
      <c r="B460" s="12"/>
      <c r="C460" s="12"/>
    </row>
    <row r="461" spans="2:3" x14ac:dyDescent="0.2">
      <c r="B461" s="12"/>
      <c r="C461" s="12"/>
    </row>
    <row r="462" spans="2:3" x14ac:dyDescent="0.2">
      <c r="B462" s="12"/>
      <c r="C462" s="12"/>
    </row>
    <row r="463" spans="2:3" x14ac:dyDescent="0.2">
      <c r="B463" s="12"/>
      <c r="C463" s="12"/>
    </row>
    <row r="464" spans="2:3" x14ac:dyDescent="0.2">
      <c r="B464" s="12"/>
      <c r="C464" s="12"/>
    </row>
    <row r="465" spans="2:3" x14ac:dyDescent="0.2">
      <c r="B465" s="12"/>
      <c r="C465" s="12"/>
    </row>
    <row r="466" spans="2:3" x14ac:dyDescent="0.2">
      <c r="B466" s="12"/>
      <c r="C466" s="12"/>
    </row>
    <row r="467" spans="2:3" x14ac:dyDescent="0.2">
      <c r="B467" s="12"/>
      <c r="C467" s="12"/>
    </row>
    <row r="468" spans="2:3" x14ac:dyDescent="0.2">
      <c r="B468" s="12"/>
      <c r="C468" s="12"/>
    </row>
    <row r="469" spans="2:3" x14ac:dyDescent="0.2">
      <c r="B469" s="12"/>
      <c r="C469" s="12"/>
    </row>
    <row r="470" spans="2:3" x14ac:dyDescent="0.2">
      <c r="B470" s="12"/>
      <c r="C470" s="12"/>
    </row>
    <row r="471" spans="2:3" x14ac:dyDescent="0.2">
      <c r="B471" s="12"/>
      <c r="C471" s="12"/>
    </row>
    <row r="472" spans="2:3" x14ac:dyDescent="0.2">
      <c r="B472" s="12"/>
      <c r="C472" s="12"/>
    </row>
    <row r="473" spans="2:3" x14ac:dyDescent="0.2">
      <c r="B473" s="12"/>
      <c r="C473" s="12"/>
    </row>
    <row r="474" spans="2:3" x14ac:dyDescent="0.2">
      <c r="B474" s="12"/>
      <c r="C474" s="12"/>
    </row>
    <row r="475" spans="2:3" x14ac:dyDescent="0.2">
      <c r="B475" s="12"/>
      <c r="C475" s="12"/>
    </row>
    <row r="476" spans="2:3" x14ac:dyDescent="0.2">
      <c r="B476" s="12"/>
      <c r="C476" s="12"/>
    </row>
    <row r="477" spans="2:3" x14ac:dyDescent="0.2">
      <c r="B477" s="12"/>
      <c r="C477" s="12"/>
    </row>
    <row r="478" spans="2:3" x14ac:dyDescent="0.2">
      <c r="B478" s="12"/>
      <c r="C478" s="12"/>
    </row>
    <row r="479" spans="2:3" x14ac:dyDescent="0.2">
      <c r="B479" s="12"/>
      <c r="C479" s="12"/>
    </row>
    <row r="480" spans="2:3" x14ac:dyDescent="0.2">
      <c r="B480" s="12"/>
      <c r="C480" s="12"/>
    </row>
    <row r="481" spans="2:3" x14ac:dyDescent="0.2">
      <c r="B481" s="12"/>
      <c r="C481" s="12"/>
    </row>
    <row r="482" spans="2:3" x14ac:dyDescent="0.2">
      <c r="B482" s="12"/>
      <c r="C482" s="12"/>
    </row>
    <row r="483" spans="2:3" x14ac:dyDescent="0.2">
      <c r="B483" s="12"/>
      <c r="C483" s="12"/>
    </row>
    <row r="484" spans="2:3" x14ac:dyDescent="0.2">
      <c r="B484" s="12"/>
      <c r="C484" s="12"/>
    </row>
    <row r="485" spans="2:3" x14ac:dyDescent="0.2">
      <c r="B485" s="12"/>
      <c r="C485" s="12"/>
    </row>
    <row r="486" spans="2:3" x14ac:dyDescent="0.2">
      <c r="B486" s="12"/>
      <c r="C486" s="12"/>
    </row>
    <row r="487" spans="2:3" x14ac:dyDescent="0.2">
      <c r="B487" s="12"/>
      <c r="C487" s="12"/>
    </row>
    <row r="488" spans="2:3" x14ac:dyDescent="0.2">
      <c r="B488" s="12"/>
      <c r="C488" s="12"/>
    </row>
    <row r="489" spans="2:3" x14ac:dyDescent="0.2">
      <c r="B489" s="12"/>
      <c r="C489" s="12"/>
    </row>
    <row r="490" spans="2:3" x14ac:dyDescent="0.2">
      <c r="B490" s="12"/>
      <c r="C490" s="12"/>
    </row>
    <row r="491" spans="2:3" x14ac:dyDescent="0.2">
      <c r="B491" s="12"/>
      <c r="C491" s="12"/>
    </row>
    <row r="492" spans="2:3" x14ac:dyDescent="0.2">
      <c r="B492" s="12"/>
      <c r="C492" s="12"/>
    </row>
    <row r="493" spans="2:3" x14ac:dyDescent="0.2">
      <c r="B493" s="12"/>
      <c r="C493" s="12"/>
    </row>
    <row r="494" spans="2:3" x14ac:dyDescent="0.2">
      <c r="B494" s="12"/>
      <c r="C494" s="12"/>
    </row>
    <row r="495" spans="2:3" x14ac:dyDescent="0.2">
      <c r="B495" s="12"/>
      <c r="C495" s="12"/>
    </row>
    <row r="496" spans="2:3" x14ac:dyDescent="0.2">
      <c r="B496" s="12"/>
      <c r="C496" s="12"/>
    </row>
    <row r="497" spans="2:3" x14ac:dyDescent="0.2">
      <c r="B497" s="12"/>
      <c r="C497" s="12"/>
    </row>
    <row r="498" spans="2:3" x14ac:dyDescent="0.2">
      <c r="B498" s="12"/>
      <c r="C498" s="12"/>
    </row>
    <row r="499" spans="2:3" x14ac:dyDescent="0.2">
      <c r="B499" s="12"/>
      <c r="C499" s="12"/>
    </row>
    <row r="500" spans="2:3" x14ac:dyDescent="0.2">
      <c r="B500" s="12"/>
      <c r="C500" s="12"/>
    </row>
    <row r="501" spans="2:3" x14ac:dyDescent="0.2">
      <c r="B501" s="12"/>
      <c r="C501" s="12"/>
    </row>
    <row r="502" spans="2:3" x14ac:dyDescent="0.2">
      <c r="B502" s="12"/>
      <c r="C502" s="12"/>
    </row>
    <row r="503" spans="2:3" x14ac:dyDescent="0.2">
      <c r="B503" s="12"/>
      <c r="C503" s="12"/>
    </row>
    <row r="504" spans="2:3" x14ac:dyDescent="0.2">
      <c r="B504" s="12"/>
      <c r="C504" s="12"/>
    </row>
    <row r="505" spans="2:3" x14ac:dyDescent="0.2">
      <c r="B505" s="12"/>
      <c r="C505" s="12"/>
    </row>
    <row r="506" spans="2:3" x14ac:dyDescent="0.2">
      <c r="B506" s="12"/>
      <c r="C506" s="12"/>
    </row>
    <row r="507" spans="2:3" x14ac:dyDescent="0.2">
      <c r="B507" s="12"/>
      <c r="C507" s="12"/>
    </row>
    <row r="508" spans="2:3" x14ac:dyDescent="0.2">
      <c r="B508" s="12"/>
      <c r="C508" s="12"/>
    </row>
    <row r="509" spans="2:3" x14ac:dyDescent="0.2">
      <c r="B509" s="12"/>
      <c r="C509" s="12"/>
    </row>
    <row r="510" spans="2:3" x14ac:dyDescent="0.2">
      <c r="B510" s="12"/>
      <c r="C510" s="12"/>
    </row>
    <row r="511" spans="2:3" x14ac:dyDescent="0.2">
      <c r="B511" s="12"/>
      <c r="C511" s="12"/>
    </row>
    <row r="512" spans="2:3" x14ac:dyDescent="0.2">
      <c r="B512" s="12"/>
      <c r="C512" s="12"/>
    </row>
    <row r="513" spans="2:3" x14ac:dyDescent="0.2">
      <c r="B513" s="12"/>
      <c r="C513" s="12"/>
    </row>
    <row r="514" spans="2:3" x14ac:dyDescent="0.2">
      <c r="B514" s="12"/>
      <c r="C514" s="12"/>
    </row>
    <row r="515" spans="2:3" x14ac:dyDescent="0.2">
      <c r="B515" s="12"/>
      <c r="C515" s="12"/>
    </row>
    <row r="516" spans="2:3" x14ac:dyDescent="0.2">
      <c r="B516" s="12"/>
      <c r="C516" s="12"/>
    </row>
    <row r="517" spans="2:3" x14ac:dyDescent="0.2">
      <c r="B517" s="12"/>
      <c r="C517" s="12"/>
    </row>
    <row r="518" spans="2:3" x14ac:dyDescent="0.2">
      <c r="B518" s="12"/>
      <c r="C518" s="12"/>
    </row>
    <row r="519" spans="2:3" x14ac:dyDescent="0.2">
      <c r="B519" s="12"/>
      <c r="C519" s="12"/>
    </row>
    <row r="520" spans="2:3" x14ac:dyDescent="0.2">
      <c r="B520" s="12"/>
      <c r="C520" s="12"/>
    </row>
    <row r="521" spans="2:3" x14ac:dyDescent="0.2">
      <c r="B521" s="12"/>
      <c r="C521" s="12"/>
    </row>
    <row r="522" spans="2:3" x14ac:dyDescent="0.2">
      <c r="B522" s="12"/>
      <c r="C522" s="12"/>
    </row>
    <row r="523" spans="2:3" x14ac:dyDescent="0.2">
      <c r="B523" s="12"/>
      <c r="C523" s="12"/>
    </row>
    <row r="524" spans="2:3" x14ac:dyDescent="0.2">
      <c r="B524" s="12"/>
      <c r="C524" s="12"/>
    </row>
    <row r="525" spans="2:3" x14ac:dyDescent="0.2">
      <c r="B525" s="12"/>
      <c r="C525" s="12"/>
    </row>
    <row r="526" spans="2:3" x14ac:dyDescent="0.2">
      <c r="B526" s="12"/>
      <c r="C526" s="12"/>
    </row>
    <row r="527" spans="2:3" x14ac:dyDescent="0.2">
      <c r="B527" s="12"/>
      <c r="C527" s="12"/>
    </row>
    <row r="528" spans="2:3" x14ac:dyDescent="0.2">
      <c r="B528" s="12"/>
      <c r="C528" s="12"/>
    </row>
    <row r="529" spans="2:3" x14ac:dyDescent="0.2">
      <c r="B529" s="12"/>
      <c r="C529" s="12"/>
    </row>
    <row r="530" spans="2:3" x14ac:dyDescent="0.2">
      <c r="B530" s="12"/>
      <c r="C530" s="12"/>
    </row>
    <row r="531" spans="2:3" x14ac:dyDescent="0.2">
      <c r="B531" s="12"/>
      <c r="C531" s="12"/>
    </row>
    <row r="532" spans="2:3" x14ac:dyDescent="0.2">
      <c r="B532" s="12"/>
      <c r="C532" s="12"/>
    </row>
    <row r="533" spans="2:3" x14ac:dyDescent="0.2">
      <c r="B533" s="12"/>
      <c r="C533" s="12"/>
    </row>
    <row r="534" spans="2:3" x14ac:dyDescent="0.2">
      <c r="B534" s="12"/>
      <c r="C534" s="12"/>
    </row>
    <row r="535" spans="2:3" x14ac:dyDescent="0.2">
      <c r="B535" s="12"/>
      <c r="C535" s="12"/>
    </row>
    <row r="536" spans="2:3" x14ac:dyDescent="0.2">
      <c r="B536" s="12"/>
      <c r="C536" s="12"/>
    </row>
    <row r="537" spans="2:3" x14ac:dyDescent="0.2">
      <c r="B537" s="12"/>
      <c r="C537" s="12"/>
    </row>
    <row r="538" spans="2:3" x14ac:dyDescent="0.2">
      <c r="B538" s="12"/>
      <c r="C538" s="12"/>
    </row>
    <row r="539" spans="2:3" x14ac:dyDescent="0.2">
      <c r="B539" s="12"/>
      <c r="C539" s="12"/>
    </row>
    <row r="540" spans="2:3" x14ac:dyDescent="0.2">
      <c r="B540" s="12"/>
      <c r="C540" s="12"/>
    </row>
    <row r="541" spans="2:3" x14ac:dyDescent="0.2">
      <c r="B541" s="12"/>
      <c r="C541" s="12"/>
    </row>
    <row r="542" spans="2:3" x14ac:dyDescent="0.2">
      <c r="B542" s="12"/>
      <c r="C542" s="12"/>
    </row>
    <row r="543" spans="2:3" x14ac:dyDescent="0.2">
      <c r="B543" s="12"/>
      <c r="C543" s="12"/>
    </row>
    <row r="544" spans="2:3" x14ac:dyDescent="0.2">
      <c r="B544" s="12"/>
      <c r="C544" s="12"/>
    </row>
    <row r="545" spans="2:3" x14ac:dyDescent="0.2">
      <c r="B545" s="12"/>
      <c r="C545" s="12"/>
    </row>
    <row r="546" spans="2:3" x14ac:dyDescent="0.2">
      <c r="B546" s="12"/>
      <c r="C546" s="12"/>
    </row>
    <row r="547" spans="2:3" x14ac:dyDescent="0.2">
      <c r="B547" s="12"/>
      <c r="C547" s="12"/>
    </row>
    <row r="548" spans="2:3" x14ac:dyDescent="0.2">
      <c r="B548" s="12"/>
      <c r="C548" s="12"/>
    </row>
    <row r="549" spans="2:3" x14ac:dyDescent="0.2">
      <c r="B549" s="12"/>
      <c r="C549" s="12"/>
    </row>
    <row r="550" spans="2:3" x14ac:dyDescent="0.2">
      <c r="B550" s="12"/>
      <c r="C550" s="12"/>
    </row>
    <row r="551" spans="2:3" x14ac:dyDescent="0.2">
      <c r="B551" s="12"/>
      <c r="C551" s="12"/>
    </row>
    <row r="552" spans="2:3" x14ac:dyDescent="0.2">
      <c r="B552" s="12"/>
      <c r="C552" s="12"/>
    </row>
    <row r="553" spans="2:3" x14ac:dyDescent="0.2">
      <c r="B553" s="12"/>
      <c r="C553" s="12"/>
    </row>
    <row r="554" spans="2:3" x14ac:dyDescent="0.2">
      <c r="B554" s="12"/>
      <c r="C554" s="12"/>
    </row>
    <row r="555" spans="2:3" x14ac:dyDescent="0.2">
      <c r="B555" s="12"/>
      <c r="C555" s="12"/>
    </row>
    <row r="556" spans="2:3" x14ac:dyDescent="0.2">
      <c r="B556" s="12"/>
      <c r="C556" s="12"/>
    </row>
    <row r="557" spans="2:3" x14ac:dyDescent="0.2">
      <c r="B557" s="12"/>
      <c r="C557" s="12"/>
    </row>
    <row r="558" spans="2:3" x14ac:dyDescent="0.2">
      <c r="B558" s="12"/>
      <c r="C558" s="12"/>
    </row>
    <row r="559" spans="2:3" x14ac:dyDescent="0.2">
      <c r="B559" s="12"/>
      <c r="C559" s="12"/>
    </row>
    <row r="560" spans="2:3" x14ac:dyDescent="0.2">
      <c r="B560" s="12"/>
      <c r="C560" s="12"/>
    </row>
    <row r="561" spans="2:3" x14ac:dyDescent="0.2">
      <c r="B561" s="12"/>
      <c r="C561" s="12"/>
    </row>
    <row r="562" spans="2:3" x14ac:dyDescent="0.2">
      <c r="B562" s="12"/>
      <c r="C562" s="12"/>
    </row>
    <row r="563" spans="2:3" x14ac:dyDescent="0.2">
      <c r="B563" s="12"/>
      <c r="C563" s="12"/>
    </row>
    <row r="564" spans="2:3" x14ac:dyDescent="0.2">
      <c r="B564" s="12"/>
      <c r="C564" s="12"/>
    </row>
    <row r="565" spans="2:3" x14ac:dyDescent="0.2">
      <c r="B565" s="12"/>
      <c r="C565" s="12"/>
    </row>
    <row r="566" spans="2:3" x14ac:dyDescent="0.2">
      <c r="B566" s="12"/>
      <c r="C566" s="12"/>
    </row>
    <row r="567" spans="2:3" x14ac:dyDescent="0.2">
      <c r="B567" s="12"/>
      <c r="C567" s="12"/>
    </row>
    <row r="568" spans="2:3" x14ac:dyDescent="0.2">
      <c r="B568" s="12"/>
      <c r="C568" s="12"/>
    </row>
    <row r="569" spans="2:3" x14ac:dyDescent="0.2">
      <c r="B569" s="12"/>
      <c r="C569" s="12"/>
    </row>
    <row r="570" spans="2:3" x14ac:dyDescent="0.2">
      <c r="B570" s="12"/>
      <c r="C570" s="12"/>
    </row>
    <row r="571" spans="2:3" x14ac:dyDescent="0.2">
      <c r="B571" s="12"/>
      <c r="C571" s="12"/>
    </row>
    <row r="572" spans="2:3" x14ac:dyDescent="0.2">
      <c r="B572" s="12"/>
      <c r="C572" s="12"/>
    </row>
    <row r="573" spans="2:3" x14ac:dyDescent="0.2">
      <c r="B573" s="12"/>
      <c r="C573" s="12"/>
    </row>
    <row r="574" spans="2:3" x14ac:dyDescent="0.2">
      <c r="B574" s="12"/>
      <c r="C574" s="12"/>
    </row>
    <row r="575" spans="2:3" x14ac:dyDescent="0.2">
      <c r="B575" s="12"/>
      <c r="C575" s="12"/>
    </row>
    <row r="576" spans="2:3" x14ac:dyDescent="0.2">
      <c r="B576" s="12"/>
      <c r="C576" s="12"/>
    </row>
    <row r="577" spans="2:3" x14ac:dyDescent="0.2">
      <c r="B577" s="12"/>
      <c r="C577" s="12"/>
    </row>
    <row r="578" spans="2:3" x14ac:dyDescent="0.2">
      <c r="B578" s="12"/>
      <c r="C578" s="12"/>
    </row>
    <row r="579" spans="2:3" x14ac:dyDescent="0.2">
      <c r="B579" s="12"/>
      <c r="C579" s="12"/>
    </row>
    <row r="580" spans="2:3" x14ac:dyDescent="0.2">
      <c r="B580" s="12"/>
      <c r="C580" s="12"/>
    </row>
    <row r="581" spans="2:3" x14ac:dyDescent="0.2">
      <c r="B581" s="12"/>
      <c r="C581" s="12"/>
    </row>
    <row r="582" spans="2:3" x14ac:dyDescent="0.2">
      <c r="B582" s="12"/>
      <c r="C582" s="12"/>
    </row>
    <row r="583" spans="2:3" x14ac:dyDescent="0.2">
      <c r="B583" s="12"/>
      <c r="C583" s="12"/>
    </row>
    <row r="584" spans="2:3" x14ac:dyDescent="0.2">
      <c r="B584" s="12"/>
      <c r="C584" s="12"/>
    </row>
    <row r="585" spans="2:3" x14ac:dyDescent="0.2">
      <c r="B585" s="12"/>
      <c r="C585" s="12"/>
    </row>
    <row r="586" spans="2:3" x14ac:dyDescent="0.2">
      <c r="B586" s="12"/>
      <c r="C586" s="12"/>
    </row>
    <row r="587" spans="2:3" x14ac:dyDescent="0.2">
      <c r="B587" s="12"/>
      <c r="C587" s="12"/>
    </row>
    <row r="588" spans="2:3" x14ac:dyDescent="0.2">
      <c r="B588" s="12"/>
      <c r="C588" s="12"/>
    </row>
    <row r="589" spans="2:3" x14ac:dyDescent="0.2">
      <c r="B589" s="12"/>
      <c r="C589" s="12"/>
    </row>
    <row r="590" spans="2:3" x14ac:dyDescent="0.2">
      <c r="B590" s="12"/>
      <c r="C590" s="12"/>
    </row>
    <row r="591" spans="2:3" x14ac:dyDescent="0.2">
      <c r="B591" s="12"/>
      <c r="C591" s="12"/>
    </row>
    <row r="592" spans="2:3" x14ac:dyDescent="0.2">
      <c r="B592" s="12"/>
      <c r="C592" s="12"/>
    </row>
    <row r="593" spans="2:3" x14ac:dyDescent="0.2">
      <c r="B593" s="12"/>
      <c r="C593" s="12"/>
    </row>
    <row r="594" spans="2:3" x14ac:dyDescent="0.2">
      <c r="B594" s="12"/>
      <c r="C594" s="12"/>
    </row>
    <row r="595" spans="2:3" x14ac:dyDescent="0.2">
      <c r="B595" s="12"/>
      <c r="C595" s="12"/>
    </row>
    <row r="596" spans="2:3" x14ac:dyDescent="0.2">
      <c r="B596" s="12"/>
      <c r="C596" s="12"/>
    </row>
    <row r="597" spans="2:3" x14ac:dyDescent="0.2">
      <c r="B597" s="12"/>
      <c r="C597" s="12"/>
    </row>
    <row r="598" spans="2:3" x14ac:dyDescent="0.2">
      <c r="B598" s="12"/>
      <c r="C598" s="12"/>
    </row>
    <row r="599" spans="2:3" x14ac:dyDescent="0.2">
      <c r="B599" s="12"/>
      <c r="C599" s="12"/>
    </row>
    <row r="600" spans="2:3" x14ac:dyDescent="0.2">
      <c r="B600" s="12"/>
      <c r="C600" s="12"/>
    </row>
    <row r="601" spans="2:3" x14ac:dyDescent="0.2">
      <c r="B601" s="12"/>
      <c r="C601" s="12"/>
    </row>
    <row r="602" spans="2:3" x14ac:dyDescent="0.2">
      <c r="B602" s="12"/>
      <c r="C602" s="12"/>
    </row>
    <row r="603" spans="2:3" x14ac:dyDescent="0.2">
      <c r="B603" s="12"/>
      <c r="C603" s="12"/>
    </row>
    <row r="604" spans="2:3" x14ac:dyDescent="0.2">
      <c r="B604" s="12"/>
      <c r="C604" s="12"/>
    </row>
    <row r="605" spans="2:3" x14ac:dyDescent="0.2">
      <c r="B605" s="12"/>
      <c r="C605" s="12"/>
    </row>
    <row r="606" spans="2:3" x14ac:dyDescent="0.2">
      <c r="B606" s="12"/>
      <c r="C606" s="12"/>
    </row>
    <row r="607" spans="2:3" x14ac:dyDescent="0.2">
      <c r="B607" s="12"/>
      <c r="C607" s="12"/>
    </row>
    <row r="608" spans="2:3" x14ac:dyDescent="0.2">
      <c r="B608" s="12"/>
      <c r="C608" s="12"/>
    </row>
    <row r="609" spans="2:3" x14ac:dyDescent="0.2">
      <c r="B609" s="12"/>
      <c r="C609" s="12"/>
    </row>
    <row r="610" spans="2:3" x14ac:dyDescent="0.2">
      <c r="B610" s="12"/>
      <c r="C610" s="12"/>
    </row>
    <row r="611" spans="2:3" x14ac:dyDescent="0.2">
      <c r="B611" s="12"/>
      <c r="C611" s="12"/>
    </row>
    <row r="612" spans="2:3" x14ac:dyDescent="0.2">
      <c r="B612" s="12"/>
      <c r="C612" s="12"/>
    </row>
    <row r="613" spans="2:3" x14ac:dyDescent="0.2">
      <c r="B613" s="12"/>
      <c r="C613" s="12"/>
    </row>
    <row r="614" spans="2:3" x14ac:dyDescent="0.2">
      <c r="B614" s="12"/>
      <c r="C614" s="12"/>
    </row>
    <row r="615" spans="2:3" x14ac:dyDescent="0.2">
      <c r="B615" s="12"/>
      <c r="C615" s="12"/>
    </row>
    <row r="616" spans="2:3" x14ac:dyDescent="0.2">
      <c r="B616" s="12"/>
      <c r="C616" s="12"/>
    </row>
    <row r="617" spans="2:3" x14ac:dyDescent="0.2">
      <c r="B617" s="12"/>
      <c r="C617" s="12"/>
    </row>
    <row r="618" spans="2:3" x14ac:dyDescent="0.2">
      <c r="B618" s="12"/>
      <c r="C618" s="12"/>
    </row>
    <row r="619" spans="2:3" x14ac:dyDescent="0.2">
      <c r="B619" s="12"/>
      <c r="C619" s="12"/>
    </row>
    <row r="620" spans="2:3" x14ac:dyDescent="0.2">
      <c r="B620" s="12"/>
      <c r="C620" s="12"/>
    </row>
    <row r="621" spans="2:3" x14ac:dyDescent="0.2">
      <c r="B621" s="12"/>
      <c r="C621" s="12"/>
    </row>
    <row r="622" spans="2:3" x14ac:dyDescent="0.2">
      <c r="B622" s="12"/>
      <c r="C622" s="12"/>
    </row>
    <row r="623" spans="2:3" x14ac:dyDescent="0.2">
      <c r="B623" s="12"/>
      <c r="C623" s="12"/>
    </row>
    <row r="624" spans="2:3" x14ac:dyDescent="0.2">
      <c r="B624" s="12"/>
      <c r="C624" s="12"/>
    </row>
    <row r="625" spans="2:3" x14ac:dyDescent="0.2">
      <c r="B625" s="12"/>
      <c r="C625" s="12"/>
    </row>
    <row r="626" spans="2:3" x14ac:dyDescent="0.2">
      <c r="B626" s="12"/>
      <c r="C626" s="12"/>
    </row>
    <row r="627" spans="2:3" x14ac:dyDescent="0.2">
      <c r="B627" s="12"/>
      <c r="C627" s="12"/>
    </row>
    <row r="628" spans="2:3" x14ac:dyDescent="0.2">
      <c r="B628" s="12"/>
      <c r="C628" s="12"/>
    </row>
    <row r="629" spans="2:3" x14ac:dyDescent="0.2">
      <c r="B629" s="12"/>
      <c r="C629" s="12"/>
    </row>
    <row r="630" spans="2:3" x14ac:dyDescent="0.2">
      <c r="B630" s="12"/>
      <c r="C630" s="12"/>
    </row>
    <row r="631" spans="2:3" x14ac:dyDescent="0.2">
      <c r="B631" s="12"/>
      <c r="C631" s="12"/>
    </row>
    <row r="632" spans="2:3" x14ac:dyDescent="0.2">
      <c r="B632" s="12"/>
      <c r="C632" s="12"/>
    </row>
    <row r="633" spans="2:3" x14ac:dyDescent="0.2">
      <c r="B633" s="12"/>
      <c r="C633" s="12"/>
    </row>
    <row r="634" spans="2:3" x14ac:dyDescent="0.2">
      <c r="B634" s="12"/>
      <c r="C634" s="12"/>
    </row>
    <row r="635" spans="2:3" x14ac:dyDescent="0.2">
      <c r="B635" s="12"/>
      <c r="C635" s="12"/>
    </row>
    <row r="636" spans="2:3" x14ac:dyDescent="0.2">
      <c r="B636" s="12"/>
      <c r="C636" s="12"/>
    </row>
    <row r="637" spans="2:3" x14ac:dyDescent="0.2">
      <c r="B637" s="12"/>
      <c r="C637" s="12"/>
    </row>
    <row r="638" spans="2:3" x14ac:dyDescent="0.2">
      <c r="B638" s="12"/>
      <c r="C638" s="12"/>
    </row>
    <row r="639" spans="2:3" x14ac:dyDescent="0.2">
      <c r="B639" s="12"/>
      <c r="C639" s="12"/>
    </row>
    <row r="640" spans="2:3" x14ac:dyDescent="0.2">
      <c r="B640" s="12"/>
      <c r="C640" s="12"/>
    </row>
    <row r="641" spans="2:3" x14ac:dyDescent="0.2">
      <c r="B641" s="12"/>
      <c r="C641" s="12"/>
    </row>
    <row r="642" spans="2:3" x14ac:dyDescent="0.2">
      <c r="B642" s="12"/>
      <c r="C642" s="12"/>
    </row>
    <row r="643" spans="2:3" x14ac:dyDescent="0.2">
      <c r="B643" s="12"/>
      <c r="C643" s="12"/>
    </row>
    <row r="644" spans="2:3" x14ac:dyDescent="0.2">
      <c r="B644" s="12"/>
      <c r="C644" s="12"/>
    </row>
    <row r="645" spans="2:3" x14ac:dyDescent="0.2">
      <c r="B645" s="12"/>
      <c r="C645" s="12"/>
    </row>
    <row r="646" spans="2:3" x14ac:dyDescent="0.2">
      <c r="B646" s="12"/>
      <c r="C646" s="12"/>
    </row>
    <row r="647" spans="2:3" x14ac:dyDescent="0.2">
      <c r="B647" s="12"/>
      <c r="C647" s="12"/>
    </row>
    <row r="648" spans="2:3" x14ac:dyDescent="0.2">
      <c r="B648" s="12"/>
      <c r="C648" s="12"/>
    </row>
    <row r="649" spans="2:3" x14ac:dyDescent="0.2">
      <c r="B649" s="12"/>
      <c r="C649" s="12"/>
    </row>
    <row r="650" spans="2:3" x14ac:dyDescent="0.2">
      <c r="B650" s="12"/>
      <c r="C650" s="12"/>
    </row>
    <row r="651" spans="2:3" x14ac:dyDescent="0.2">
      <c r="B651" s="12"/>
      <c r="C651" s="12"/>
    </row>
    <row r="652" spans="2:3" x14ac:dyDescent="0.2">
      <c r="B652" s="12"/>
      <c r="C652" s="12"/>
    </row>
    <row r="653" spans="2:3" x14ac:dyDescent="0.2">
      <c r="B653" s="12"/>
      <c r="C653" s="12"/>
    </row>
    <row r="654" spans="2:3" x14ac:dyDescent="0.2">
      <c r="B654" s="12"/>
      <c r="C654" s="12"/>
    </row>
    <row r="655" spans="2:3" x14ac:dyDescent="0.2">
      <c r="B655" s="12"/>
      <c r="C655" s="12"/>
    </row>
    <row r="656" spans="2:3" x14ac:dyDescent="0.2">
      <c r="B656" s="12"/>
      <c r="C656" s="12"/>
    </row>
    <row r="657" spans="2:3" x14ac:dyDescent="0.2">
      <c r="B657" s="12"/>
      <c r="C657" s="12"/>
    </row>
    <row r="658" spans="2:3" x14ac:dyDescent="0.2">
      <c r="B658" s="12"/>
      <c r="C658" s="12"/>
    </row>
    <row r="659" spans="2:3" x14ac:dyDescent="0.2">
      <c r="B659" s="12"/>
      <c r="C659" s="12"/>
    </row>
    <row r="660" spans="2:3" x14ac:dyDescent="0.2">
      <c r="B660" s="12"/>
      <c r="C660" s="12"/>
    </row>
    <row r="661" spans="2:3" x14ac:dyDescent="0.2">
      <c r="B661" s="12"/>
      <c r="C661" s="12"/>
    </row>
    <row r="662" spans="2:3" x14ac:dyDescent="0.2">
      <c r="B662" s="12"/>
      <c r="C662" s="12"/>
    </row>
    <row r="663" spans="2:3" x14ac:dyDescent="0.2">
      <c r="B663" s="12"/>
      <c r="C663" s="12"/>
    </row>
    <row r="664" spans="2:3" x14ac:dyDescent="0.2">
      <c r="B664" s="12"/>
      <c r="C664" s="12"/>
    </row>
    <row r="665" spans="2:3" x14ac:dyDescent="0.2">
      <c r="B665" s="12"/>
      <c r="C665" s="12"/>
    </row>
    <row r="666" spans="2:3" x14ac:dyDescent="0.2">
      <c r="B666" s="12"/>
      <c r="C666" s="12"/>
    </row>
    <row r="667" spans="2:3" x14ac:dyDescent="0.2">
      <c r="B667" s="12"/>
      <c r="C667" s="12"/>
    </row>
    <row r="668" spans="2:3" x14ac:dyDescent="0.2">
      <c r="B668" s="12"/>
      <c r="C668" s="12"/>
    </row>
    <row r="669" spans="2:3" x14ac:dyDescent="0.2">
      <c r="B669" s="12"/>
      <c r="C669" s="12"/>
    </row>
    <row r="670" spans="2:3" x14ac:dyDescent="0.2">
      <c r="B670" s="12"/>
      <c r="C670" s="12"/>
    </row>
    <row r="671" spans="2:3" x14ac:dyDescent="0.2">
      <c r="B671" s="12"/>
      <c r="C671" s="12"/>
    </row>
    <row r="672" spans="2:3" x14ac:dyDescent="0.2">
      <c r="B672" s="12"/>
      <c r="C672" s="12"/>
    </row>
    <row r="673" spans="2:3" x14ac:dyDescent="0.2">
      <c r="B673" s="12"/>
      <c r="C673" s="12"/>
    </row>
    <row r="674" spans="2:3" x14ac:dyDescent="0.2">
      <c r="B674" s="12"/>
      <c r="C674" s="12"/>
    </row>
    <row r="675" spans="2:3" x14ac:dyDescent="0.2">
      <c r="B675" s="12"/>
      <c r="C675" s="12"/>
    </row>
    <row r="676" spans="2:3" x14ac:dyDescent="0.2">
      <c r="B676" s="12"/>
      <c r="C676" s="12"/>
    </row>
    <row r="677" spans="2:3" x14ac:dyDescent="0.2">
      <c r="B677" s="12"/>
      <c r="C677" s="12"/>
    </row>
    <row r="678" spans="2:3" x14ac:dyDescent="0.2">
      <c r="B678" s="12"/>
      <c r="C678" s="12"/>
    </row>
    <row r="679" spans="2:3" x14ac:dyDescent="0.2">
      <c r="B679" s="12"/>
      <c r="C679" s="12"/>
    </row>
    <row r="680" spans="2:3" x14ac:dyDescent="0.2">
      <c r="B680" s="12"/>
      <c r="C680" s="12"/>
    </row>
    <row r="681" spans="2:3" x14ac:dyDescent="0.2">
      <c r="B681" s="12"/>
      <c r="C681" s="12"/>
    </row>
    <row r="682" spans="2:3" x14ac:dyDescent="0.2">
      <c r="B682" s="12"/>
      <c r="C682" s="12"/>
    </row>
    <row r="683" spans="2:3" x14ac:dyDescent="0.2">
      <c r="B683" s="12"/>
      <c r="C683" s="12"/>
    </row>
    <row r="684" spans="2:3" x14ac:dyDescent="0.2">
      <c r="B684" s="12"/>
      <c r="C684" s="12"/>
    </row>
    <row r="685" spans="2:3" x14ac:dyDescent="0.2">
      <c r="B685" s="12"/>
      <c r="C685" s="12"/>
    </row>
    <row r="686" spans="2:3" x14ac:dyDescent="0.2">
      <c r="B686" s="12"/>
      <c r="C686" s="12"/>
    </row>
    <row r="687" spans="2:3" x14ac:dyDescent="0.2">
      <c r="B687" s="12"/>
      <c r="C687" s="12"/>
    </row>
    <row r="688" spans="2:3" x14ac:dyDescent="0.2">
      <c r="B688" s="12"/>
      <c r="C688" s="12"/>
    </row>
    <row r="689" spans="2:3" x14ac:dyDescent="0.2">
      <c r="B689" s="12"/>
      <c r="C689" s="12"/>
    </row>
    <row r="690" spans="2:3" x14ac:dyDescent="0.2">
      <c r="B690" s="12"/>
      <c r="C690" s="12"/>
    </row>
    <row r="691" spans="2:3" x14ac:dyDescent="0.2">
      <c r="B691" s="12"/>
      <c r="C691" s="12"/>
    </row>
    <row r="692" spans="2:3" x14ac:dyDescent="0.2">
      <c r="B692" s="12"/>
      <c r="C692" s="12"/>
    </row>
    <row r="693" spans="2:3" x14ac:dyDescent="0.2">
      <c r="B693" s="12"/>
      <c r="C693" s="12"/>
    </row>
    <row r="694" spans="2:3" x14ac:dyDescent="0.2">
      <c r="B694" s="12"/>
      <c r="C694" s="12"/>
    </row>
    <row r="695" spans="2:3" x14ac:dyDescent="0.2">
      <c r="B695" s="12"/>
      <c r="C695" s="12"/>
    </row>
    <row r="696" spans="2:3" x14ac:dyDescent="0.2">
      <c r="B696" s="12"/>
      <c r="C696" s="12"/>
    </row>
    <row r="697" spans="2:3" x14ac:dyDescent="0.2">
      <c r="B697" s="12"/>
      <c r="C697" s="12"/>
    </row>
    <row r="698" spans="2:3" x14ac:dyDescent="0.2">
      <c r="B698" s="12"/>
      <c r="C698" s="12"/>
    </row>
    <row r="699" spans="2:3" x14ac:dyDescent="0.2">
      <c r="B699" s="12"/>
      <c r="C699" s="12"/>
    </row>
    <row r="700" spans="2:3" x14ac:dyDescent="0.2">
      <c r="B700" s="12"/>
      <c r="C700" s="12"/>
    </row>
    <row r="701" spans="2:3" x14ac:dyDescent="0.2">
      <c r="B701" s="12"/>
      <c r="C701" s="12"/>
    </row>
    <row r="702" spans="2:3" x14ac:dyDescent="0.2">
      <c r="B702" s="12"/>
      <c r="C702" s="12"/>
    </row>
    <row r="703" spans="2:3" x14ac:dyDescent="0.2">
      <c r="B703" s="12"/>
      <c r="C703" s="12"/>
    </row>
    <row r="704" spans="2:3" x14ac:dyDescent="0.2">
      <c r="B704" s="12"/>
      <c r="C704" s="12"/>
    </row>
    <row r="705" spans="2:3" x14ac:dyDescent="0.2">
      <c r="B705" s="12"/>
      <c r="C705" s="12"/>
    </row>
    <row r="706" spans="2:3" x14ac:dyDescent="0.2">
      <c r="B706" s="12"/>
      <c r="C706" s="12"/>
    </row>
    <row r="707" spans="2:3" x14ac:dyDescent="0.2">
      <c r="B707" s="12"/>
      <c r="C707" s="12"/>
    </row>
    <row r="708" spans="2:3" x14ac:dyDescent="0.2">
      <c r="B708" s="12"/>
      <c r="C708" s="12"/>
    </row>
    <row r="709" spans="2:3" x14ac:dyDescent="0.2">
      <c r="B709" s="12"/>
      <c r="C709" s="12"/>
    </row>
    <row r="710" spans="2:3" x14ac:dyDescent="0.2">
      <c r="B710" s="12"/>
      <c r="C710" s="12"/>
    </row>
    <row r="711" spans="2:3" x14ac:dyDescent="0.2">
      <c r="B711" s="12"/>
      <c r="C711" s="12"/>
    </row>
    <row r="712" spans="2:3" x14ac:dyDescent="0.2">
      <c r="B712" s="12"/>
      <c r="C712" s="12"/>
    </row>
    <row r="713" spans="2:3" x14ac:dyDescent="0.2">
      <c r="B713" s="12"/>
      <c r="C713" s="12"/>
    </row>
    <row r="714" spans="2:3" x14ac:dyDescent="0.2">
      <c r="B714" s="12"/>
      <c r="C714" s="12"/>
    </row>
    <row r="715" spans="2:3" x14ac:dyDescent="0.2">
      <c r="B715" s="12"/>
      <c r="C715" s="12"/>
    </row>
    <row r="716" spans="2:3" x14ac:dyDescent="0.2">
      <c r="B716" s="12"/>
      <c r="C716" s="12"/>
    </row>
    <row r="717" spans="2:3" x14ac:dyDescent="0.2">
      <c r="B717" s="12"/>
      <c r="C717" s="12"/>
    </row>
    <row r="718" spans="2:3" x14ac:dyDescent="0.2">
      <c r="B718" s="12"/>
      <c r="C718" s="12"/>
    </row>
    <row r="719" spans="2:3" x14ac:dyDescent="0.2">
      <c r="B719" s="12"/>
      <c r="C719" s="12"/>
    </row>
    <row r="720" spans="2:3" x14ac:dyDescent="0.2">
      <c r="B720" s="12"/>
      <c r="C720" s="12"/>
    </row>
    <row r="721" spans="2:3" x14ac:dyDescent="0.2">
      <c r="B721" s="12"/>
      <c r="C721" s="12"/>
    </row>
    <row r="722" spans="2:3" x14ac:dyDescent="0.2">
      <c r="B722" s="12"/>
      <c r="C722" s="12"/>
    </row>
    <row r="723" spans="2:3" x14ac:dyDescent="0.2">
      <c r="B723" s="12"/>
      <c r="C723" s="12"/>
    </row>
    <row r="724" spans="2:3" x14ac:dyDescent="0.2">
      <c r="B724" s="12"/>
      <c r="C724" s="12"/>
    </row>
    <row r="725" spans="2:3" x14ac:dyDescent="0.2">
      <c r="B725" s="12"/>
      <c r="C725" s="12"/>
    </row>
    <row r="726" spans="2:3" x14ac:dyDescent="0.2">
      <c r="B726" s="12"/>
      <c r="C726" s="12"/>
    </row>
    <row r="727" spans="2:3" x14ac:dyDescent="0.2">
      <c r="B727" s="12"/>
      <c r="C727" s="12"/>
    </row>
    <row r="728" spans="2:3" x14ac:dyDescent="0.2">
      <c r="B728" s="12"/>
      <c r="C728" s="12"/>
    </row>
    <row r="729" spans="2:3" x14ac:dyDescent="0.2">
      <c r="B729" s="12"/>
      <c r="C729" s="12"/>
    </row>
    <row r="730" spans="2:3" x14ac:dyDescent="0.2">
      <c r="B730" s="12"/>
      <c r="C730" s="12"/>
    </row>
    <row r="731" spans="2:3" x14ac:dyDescent="0.2">
      <c r="B731" s="12"/>
      <c r="C731" s="12"/>
    </row>
    <row r="732" spans="2:3" x14ac:dyDescent="0.2">
      <c r="B732" s="12"/>
      <c r="C732" s="12"/>
    </row>
    <row r="733" spans="2:3" x14ac:dyDescent="0.2">
      <c r="B733" s="12"/>
      <c r="C733" s="12"/>
    </row>
    <row r="734" spans="2:3" x14ac:dyDescent="0.2">
      <c r="B734" s="12"/>
      <c r="C734" s="12"/>
    </row>
    <row r="735" spans="2:3" x14ac:dyDescent="0.2">
      <c r="B735" s="12"/>
      <c r="C735" s="12"/>
    </row>
    <row r="736" spans="2:3" x14ac:dyDescent="0.2">
      <c r="B736" s="12"/>
      <c r="C736" s="12"/>
    </row>
    <row r="737" spans="2:3" x14ac:dyDescent="0.2">
      <c r="B737" s="12"/>
      <c r="C737" s="12"/>
    </row>
    <row r="738" spans="2:3" x14ac:dyDescent="0.2">
      <c r="B738" s="12"/>
      <c r="C738" s="12"/>
    </row>
    <row r="739" spans="2:3" x14ac:dyDescent="0.2">
      <c r="B739" s="12"/>
      <c r="C739" s="12"/>
    </row>
    <row r="740" spans="2:3" x14ac:dyDescent="0.2">
      <c r="B740" s="12"/>
      <c r="C740" s="12"/>
    </row>
    <row r="741" spans="2:3" x14ac:dyDescent="0.2">
      <c r="B741" s="12"/>
      <c r="C741" s="12"/>
    </row>
    <row r="742" spans="2:3" x14ac:dyDescent="0.2">
      <c r="B742" s="12"/>
      <c r="C742" s="12"/>
    </row>
    <row r="743" spans="2:3" x14ac:dyDescent="0.2">
      <c r="B743" s="12"/>
      <c r="C743" s="12"/>
    </row>
    <row r="744" spans="2:3" x14ac:dyDescent="0.2">
      <c r="B744" s="12"/>
      <c r="C744" s="12"/>
    </row>
    <row r="745" spans="2:3" x14ac:dyDescent="0.2">
      <c r="B745" s="12"/>
      <c r="C745" s="12"/>
    </row>
    <row r="746" spans="2:3" x14ac:dyDescent="0.2">
      <c r="B746" s="12"/>
      <c r="C746" s="12"/>
    </row>
    <row r="747" spans="2:3" x14ac:dyDescent="0.2">
      <c r="B747" s="12"/>
      <c r="C747" s="12"/>
    </row>
    <row r="748" spans="2:3" x14ac:dyDescent="0.2">
      <c r="B748" s="12"/>
      <c r="C748" s="12"/>
    </row>
    <row r="749" spans="2:3" x14ac:dyDescent="0.2">
      <c r="B749" s="12"/>
      <c r="C749" s="12"/>
    </row>
    <row r="750" spans="2:3" x14ac:dyDescent="0.2">
      <c r="B750" s="12"/>
      <c r="C750" s="12"/>
    </row>
    <row r="751" spans="2:3" x14ac:dyDescent="0.2">
      <c r="B751" s="12"/>
      <c r="C751" s="12"/>
    </row>
    <row r="752" spans="2:3" x14ac:dyDescent="0.2">
      <c r="B752" s="12"/>
      <c r="C752" s="12"/>
    </row>
    <row r="753" spans="2:3" x14ac:dyDescent="0.2">
      <c r="B753" s="12"/>
      <c r="C753" s="12"/>
    </row>
    <row r="754" spans="2:3" x14ac:dyDescent="0.2">
      <c r="B754" s="12"/>
      <c r="C754" s="12"/>
    </row>
    <row r="755" spans="2:3" x14ac:dyDescent="0.2">
      <c r="B755" s="12"/>
      <c r="C755" s="12"/>
    </row>
    <row r="756" spans="2:3" x14ac:dyDescent="0.2">
      <c r="B756" s="12"/>
      <c r="C756" s="12"/>
    </row>
    <row r="757" spans="2:3" x14ac:dyDescent="0.2">
      <c r="B757" s="12"/>
      <c r="C757" s="12"/>
    </row>
    <row r="758" spans="2:3" x14ac:dyDescent="0.2">
      <c r="B758" s="12"/>
      <c r="C758" s="12"/>
    </row>
    <row r="759" spans="2:3" x14ac:dyDescent="0.2">
      <c r="B759" s="12"/>
      <c r="C759" s="12"/>
    </row>
    <row r="760" spans="2:3" x14ac:dyDescent="0.2">
      <c r="B760" s="12"/>
      <c r="C760" s="12"/>
    </row>
    <row r="761" spans="2:3" x14ac:dyDescent="0.2">
      <c r="B761" s="12"/>
      <c r="C761" s="12"/>
    </row>
    <row r="762" spans="2:3" x14ac:dyDescent="0.2">
      <c r="B762" s="12"/>
      <c r="C762" s="12"/>
    </row>
    <row r="763" spans="2:3" x14ac:dyDescent="0.2">
      <c r="B763" s="12"/>
      <c r="C763" s="12"/>
    </row>
    <row r="764" spans="2:3" x14ac:dyDescent="0.2">
      <c r="B764" s="12"/>
      <c r="C764" s="12"/>
    </row>
    <row r="765" spans="2:3" x14ac:dyDescent="0.2">
      <c r="B765" s="12"/>
      <c r="C765" s="12"/>
    </row>
    <row r="766" spans="2:3" x14ac:dyDescent="0.2">
      <c r="B766" s="12"/>
      <c r="C766" s="12"/>
    </row>
    <row r="767" spans="2:3" x14ac:dyDescent="0.2">
      <c r="B767" s="12"/>
      <c r="C767" s="12"/>
    </row>
    <row r="768" spans="2:3" x14ac:dyDescent="0.2">
      <c r="B768" s="12"/>
      <c r="C768" s="12"/>
    </row>
    <row r="769" spans="2:3" x14ac:dyDescent="0.2">
      <c r="B769" s="12"/>
      <c r="C769" s="12"/>
    </row>
    <row r="770" spans="2:3" x14ac:dyDescent="0.2">
      <c r="B770" s="12"/>
      <c r="C770" s="12"/>
    </row>
    <row r="771" spans="2:3" x14ac:dyDescent="0.2">
      <c r="B771" s="12"/>
      <c r="C771" s="12"/>
    </row>
    <row r="772" spans="2:3" x14ac:dyDescent="0.2">
      <c r="B772" s="12"/>
      <c r="C772" s="12"/>
    </row>
    <row r="773" spans="2:3" x14ac:dyDescent="0.2">
      <c r="B773" s="12"/>
      <c r="C773" s="12"/>
    </row>
    <row r="774" spans="2:3" x14ac:dyDescent="0.2">
      <c r="B774" s="12"/>
      <c r="C774" s="12"/>
    </row>
    <row r="775" spans="2:3" x14ac:dyDescent="0.2">
      <c r="B775" s="12"/>
      <c r="C775" s="12"/>
    </row>
    <row r="776" spans="2:3" x14ac:dyDescent="0.2">
      <c r="B776" s="12"/>
      <c r="C776" s="12"/>
    </row>
    <row r="777" spans="2:3" x14ac:dyDescent="0.2">
      <c r="B777" s="12"/>
      <c r="C777" s="12"/>
    </row>
    <row r="778" spans="2:3" x14ac:dyDescent="0.2">
      <c r="B778" s="12"/>
      <c r="C778" s="12"/>
    </row>
    <row r="779" spans="2:3" x14ac:dyDescent="0.2">
      <c r="B779" s="12"/>
      <c r="C779" s="12"/>
    </row>
    <row r="780" spans="2:3" x14ac:dyDescent="0.2">
      <c r="B780" s="12"/>
      <c r="C780" s="12"/>
    </row>
    <row r="781" spans="2:3" x14ac:dyDescent="0.2">
      <c r="B781" s="12"/>
      <c r="C781" s="12"/>
    </row>
    <row r="782" spans="2:3" x14ac:dyDescent="0.2">
      <c r="B782" s="12"/>
      <c r="C782" s="12"/>
    </row>
    <row r="783" spans="2:3" x14ac:dyDescent="0.2">
      <c r="B783" s="12"/>
      <c r="C783" s="12"/>
    </row>
    <row r="784" spans="2:3" x14ac:dyDescent="0.2">
      <c r="B784" s="12"/>
      <c r="C784" s="12"/>
    </row>
    <row r="785" spans="2:3" x14ac:dyDescent="0.2">
      <c r="B785" s="12"/>
      <c r="C785" s="12"/>
    </row>
    <row r="786" spans="2:3" x14ac:dyDescent="0.2">
      <c r="B786" s="12"/>
      <c r="C786" s="12"/>
    </row>
    <row r="787" spans="2:3" x14ac:dyDescent="0.2">
      <c r="B787" s="12"/>
      <c r="C787" s="12"/>
    </row>
    <row r="788" spans="2:3" x14ac:dyDescent="0.2">
      <c r="B788" s="12"/>
      <c r="C788" s="12"/>
    </row>
    <row r="789" spans="2:3" x14ac:dyDescent="0.2">
      <c r="B789" s="12"/>
      <c r="C789" s="12"/>
    </row>
    <row r="790" spans="2:3" x14ac:dyDescent="0.2">
      <c r="B790" s="12"/>
      <c r="C790" s="12"/>
    </row>
    <row r="791" spans="2:3" x14ac:dyDescent="0.2">
      <c r="B791" s="12"/>
      <c r="C791" s="12"/>
    </row>
    <row r="792" spans="2:3" x14ac:dyDescent="0.2">
      <c r="B792" s="12"/>
      <c r="C792" s="12"/>
    </row>
    <row r="793" spans="2:3" x14ac:dyDescent="0.2">
      <c r="B793" s="12"/>
      <c r="C793" s="12"/>
    </row>
    <row r="794" spans="2:3" x14ac:dyDescent="0.2">
      <c r="B794" s="12"/>
      <c r="C794" s="12"/>
    </row>
    <row r="795" spans="2:3" x14ac:dyDescent="0.2">
      <c r="B795" s="12"/>
      <c r="C795" s="12"/>
    </row>
    <row r="796" spans="2:3" x14ac:dyDescent="0.2">
      <c r="B796" s="12"/>
      <c r="C796" s="12"/>
    </row>
    <row r="797" spans="2:3" x14ac:dyDescent="0.2">
      <c r="B797" s="12"/>
      <c r="C797" s="12"/>
    </row>
    <row r="798" spans="2:3" x14ac:dyDescent="0.2">
      <c r="B798" s="12"/>
      <c r="C798" s="12"/>
    </row>
    <row r="799" spans="2:3" x14ac:dyDescent="0.2">
      <c r="B799" s="12"/>
      <c r="C799" s="12"/>
    </row>
    <row r="800" spans="2:3" x14ac:dyDescent="0.2">
      <c r="B800" s="12"/>
      <c r="C800" s="12"/>
    </row>
    <row r="801" spans="2:3" x14ac:dyDescent="0.2">
      <c r="B801" s="12"/>
      <c r="C801" s="12"/>
    </row>
    <row r="802" spans="2:3" x14ac:dyDescent="0.2">
      <c r="B802" s="12"/>
      <c r="C802" s="12"/>
    </row>
    <row r="803" spans="2:3" x14ac:dyDescent="0.2">
      <c r="B803" s="12"/>
      <c r="C803" s="12"/>
    </row>
    <row r="804" spans="2:3" x14ac:dyDescent="0.2">
      <c r="B804" s="12"/>
      <c r="C804" s="12"/>
    </row>
    <row r="805" spans="2:3" x14ac:dyDescent="0.2">
      <c r="B805" s="12"/>
      <c r="C805" s="12"/>
    </row>
    <row r="806" spans="2:3" x14ac:dyDescent="0.2">
      <c r="B806" s="12"/>
      <c r="C806" s="12"/>
    </row>
    <row r="807" spans="2:3" x14ac:dyDescent="0.2">
      <c r="B807" s="12"/>
      <c r="C807" s="12"/>
    </row>
    <row r="808" spans="2:3" x14ac:dyDescent="0.2">
      <c r="B808" s="12"/>
      <c r="C808" s="12"/>
    </row>
    <row r="809" spans="2:3" x14ac:dyDescent="0.2">
      <c r="B809" s="12"/>
      <c r="C809" s="12"/>
    </row>
    <row r="810" spans="2:3" x14ac:dyDescent="0.2">
      <c r="B810" s="12"/>
      <c r="C810" s="12"/>
    </row>
    <row r="811" spans="2:3" x14ac:dyDescent="0.2">
      <c r="B811" s="12"/>
      <c r="C811" s="12"/>
    </row>
    <row r="812" spans="2:3" x14ac:dyDescent="0.2">
      <c r="B812" s="12"/>
      <c r="C812" s="12"/>
    </row>
    <row r="813" spans="2:3" x14ac:dyDescent="0.2">
      <c r="B813" s="12"/>
      <c r="C813" s="12"/>
    </row>
    <row r="814" spans="2:3" x14ac:dyDescent="0.2">
      <c r="B814" s="12"/>
      <c r="C814" s="12"/>
    </row>
    <row r="815" spans="2:3" x14ac:dyDescent="0.2">
      <c r="B815" s="12"/>
      <c r="C815" s="12"/>
    </row>
    <row r="816" spans="2:3" x14ac:dyDescent="0.2">
      <c r="B816" s="12"/>
      <c r="C816" s="12"/>
    </row>
    <row r="817" spans="2:3" x14ac:dyDescent="0.2">
      <c r="B817" s="12"/>
      <c r="C817" s="12"/>
    </row>
    <row r="818" spans="2:3" x14ac:dyDescent="0.2">
      <c r="B818" s="12"/>
      <c r="C818" s="12"/>
    </row>
    <row r="819" spans="2:3" x14ac:dyDescent="0.2">
      <c r="B819" s="12"/>
      <c r="C819" s="12"/>
    </row>
    <row r="820" spans="2:3" x14ac:dyDescent="0.2">
      <c r="B820" s="12"/>
      <c r="C820" s="12"/>
    </row>
    <row r="821" spans="2:3" x14ac:dyDescent="0.2">
      <c r="B821" s="12"/>
      <c r="C821" s="12"/>
    </row>
    <row r="822" spans="2:3" x14ac:dyDescent="0.2">
      <c r="B822" s="12"/>
      <c r="C822" s="12"/>
    </row>
    <row r="823" spans="2:3" x14ac:dyDescent="0.2">
      <c r="B823" s="12"/>
      <c r="C823" s="12"/>
    </row>
    <row r="824" spans="2:3" x14ac:dyDescent="0.2">
      <c r="B824" s="12"/>
      <c r="C824" s="12"/>
    </row>
    <row r="825" spans="2:3" x14ac:dyDescent="0.2">
      <c r="B825" s="12"/>
      <c r="C825" s="12"/>
    </row>
    <row r="826" spans="2:3" x14ac:dyDescent="0.2">
      <c r="B826" s="12"/>
      <c r="C826" s="12"/>
    </row>
    <row r="827" spans="2:3" x14ac:dyDescent="0.2">
      <c r="B827" s="12"/>
      <c r="C827" s="12"/>
    </row>
    <row r="828" spans="2:3" x14ac:dyDescent="0.2">
      <c r="B828" s="12"/>
      <c r="C828" s="12"/>
    </row>
    <row r="829" spans="2:3" x14ac:dyDescent="0.2">
      <c r="B829" s="12"/>
      <c r="C829" s="12"/>
    </row>
    <row r="830" spans="2:3" x14ac:dyDescent="0.2">
      <c r="B830" s="12"/>
      <c r="C830" s="12"/>
    </row>
    <row r="831" spans="2:3" x14ac:dyDescent="0.2">
      <c r="B831" s="12"/>
      <c r="C831" s="12"/>
    </row>
    <row r="832" spans="2:3" x14ac:dyDescent="0.2">
      <c r="B832" s="12"/>
      <c r="C832" s="12"/>
    </row>
    <row r="833" spans="2:3" x14ac:dyDescent="0.2">
      <c r="B833" s="12"/>
      <c r="C833" s="12"/>
    </row>
    <row r="834" spans="2:3" x14ac:dyDescent="0.2">
      <c r="B834" s="12"/>
      <c r="C834" s="12"/>
    </row>
    <row r="835" spans="2:3" x14ac:dyDescent="0.2">
      <c r="B835" s="12"/>
      <c r="C835" s="12"/>
    </row>
    <row r="836" spans="2:3" x14ac:dyDescent="0.2">
      <c r="B836" s="12"/>
      <c r="C836" s="12"/>
    </row>
    <row r="837" spans="2:3" x14ac:dyDescent="0.2">
      <c r="B837" s="12"/>
      <c r="C837" s="12"/>
    </row>
    <row r="838" spans="2:3" x14ac:dyDescent="0.2">
      <c r="B838" s="12"/>
      <c r="C838" s="12"/>
    </row>
    <row r="839" spans="2:3" x14ac:dyDescent="0.2">
      <c r="B839" s="12"/>
      <c r="C839" s="12"/>
    </row>
    <row r="840" spans="2:3" x14ac:dyDescent="0.2">
      <c r="B840" s="12"/>
      <c r="C840" s="12"/>
    </row>
    <row r="841" spans="2:3" x14ac:dyDescent="0.2">
      <c r="B841" s="12"/>
      <c r="C841" s="12"/>
    </row>
    <row r="842" spans="2:3" x14ac:dyDescent="0.2">
      <c r="B842" s="12"/>
      <c r="C842" s="12"/>
    </row>
    <row r="843" spans="2:3" x14ac:dyDescent="0.2">
      <c r="B843" s="12"/>
      <c r="C843" s="12"/>
    </row>
    <row r="844" spans="2:3" x14ac:dyDescent="0.2">
      <c r="B844" s="12"/>
      <c r="C844" s="12"/>
    </row>
    <row r="845" spans="2:3" x14ac:dyDescent="0.2">
      <c r="B845" s="12"/>
      <c r="C845" s="12"/>
    </row>
    <row r="846" spans="2:3" x14ac:dyDescent="0.2">
      <c r="B846" s="12"/>
      <c r="C846" s="12"/>
    </row>
    <row r="847" spans="2:3" x14ac:dyDescent="0.2">
      <c r="B847" s="12"/>
      <c r="C847" s="12"/>
    </row>
    <row r="848" spans="2:3" x14ac:dyDescent="0.2">
      <c r="B848" s="12"/>
      <c r="C848" s="12"/>
    </row>
    <row r="849" spans="2:3" x14ac:dyDescent="0.2">
      <c r="B849" s="12"/>
      <c r="C849" s="12"/>
    </row>
    <row r="850" spans="2:3" x14ac:dyDescent="0.2">
      <c r="B850" s="12"/>
      <c r="C850" s="12"/>
    </row>
    <row r="851" spans="2:3" x14ac:dyDescent="0.2">
      <c r="B851" s="12"/>
      <c r="C851" s="12"/>
    </row>
    <row r="852" spans="2:3" x14ac:dyDescent="0.2">
      <c r="B852" s="12"/>
      <c r="C852" s="12"/>
    </row>
    <row r="853" spans="2:3" x14ac:dyDescent="0.2">
      <c r="B853" s="12"/>
      <c r="C853" s="12"/>
    </row>
    <row r="854" spans="2:3" x14ac:dyDescent="0.2">
      <c r="B854" s="12"/>
      <c r="C854" s="12"/>
    </row>
    <row r="855" spans="2:3" x14ac:dyDescent="0.2">
      <c r="B855" s="12"/>
      <c r="C855" s="12"/>
    </row>
    <row r="856" spans="2:3" x14ac:dyDescent="0.2">
      <c r="B856" s="12"/>
      <c r="C856" s="12"/>
    </row>
    <row r="857" spans="2:3" x14ac:dyDescent="0.2">
      <c r="B857" s="12"/>
      <c r="C857" s="12"/>
    </row>
    <row r="858" spans="2:3" x14ac:dyDescent="0.2">
      <c r="B858" s="12"/>
      <c r="C858" s="12"/>
    </row>
    <row r="859" spans="2:3" x14ac:dyDescent="0.2">
      <c r="B859" s="12"/>
      <c r="C859" s="12"/>
    </row>
    <row r="860" spans="2:3" x14ac:dyDescent="0.2">
      <c r="B860" s="12"/>
      <c r="C860" s="12"/>
    </row>
    <row r="861" spans="2:3" x14ac:dyDescent="0.2">
      <c r="B861" s="12"/>
      <c r="C861" s="12"/>
    </row>
    <row r="862" spans="2:3" x14ac:dyDescent="0.2">
      <c r="B862" s="12"/>
      <c r="C862" s="12"/>
    </row>
    <row r="863" spans="2:3" x14ac:dyDescent="0.2">
      <c r="B863" s="12"/>
      <c r="C863" s="12"/>
    </row>
    <row r="864" spans="2:3" x14ac:dyDescent="0.2">
      <c r="B864" s="12"/>
      <c r="C864" s="12"/>
    </row>
    <row r="865" spans="2:3" x14ac:dyDescent="0.2">
      <c r="B865" s="12"/>
      <c r="C865" s="12"/>
    </row>
    <row r="866" spans="2:3" x14ac:dyDescent="0.2">
      <c r="B866" s="12"/>
      <c r="C866" s="12"/>
    </row>
    <row r="867" spans="2:3" x14ac:dyDescent="0.2">
      <c r="B867" s="12"/>
      <c r="C867" s="12"/>
    </row>
    <row r="868" spans="2:3" x14ac:dyDescent="0.2">
      <c r="B868" s="12"/>
      <c r="C868" s="12"/>
    </row>
    <row r="869" spans="2:3" x14ac:dyDescent="0.2">
      <c r="B869" s="12"/>
      <c r="C869" s="12"/>
    </row>
    <row r="870" spans="2:3" x14ac:dyDescent="0.2">
      <c r="B870" s="12"/>
      <c r="C870" s="12"/>
    </row>
    <row r="871" spans="2:3" x14ac:dyDescent="0.2">
      <c r="B871" s="12"/>
      <c r="C871" s="12"/>
    </row>
    <row r="872" spans="2:3" x14ac:dyDescent="0.2">
      <c r="B872" s="12"/>
      <c r="C872" s="12"/>
    </row>
    <row r="873" spans="2:3" x14ac:dyDescent="0.2">
      <c r="B873" s="12"/>
      <c r="C873" s="12"/>
    </row>
    <row r="874" spans="2:3" x14ac:dyDescent="0.2">
      <c r="B874" s="12"/>
      <c r="C874" s="12"/>
    </row>
    <row r="875" spans="2:3" x14ac:dyDescent="0.2">
      <c r="B875" s="12"/>
      <c r="C875" s="12"/>
    </row>
    <row r="876" spans="2:3" x14ac:dyDescent="0.2">
      <c r="B876" s="12"/>
      <c r="C876" s="12"/>
    </row>
    <row r="877" spans="2:3" x14ac:dyDescent="0.2">
      <c r="B877" s="12"/>
      <c r="C877" s="12"/>
    </row>
    <row r="878" spans="2:3" x14ac:dyDescent="0.2">
      <c r="B878" s="12"/>
      <c r="C878" s="12"/>
    </row>
    <row r="879" spans="2:3" x14ac:dyDescent="0.2">
      <c r="B879" s="12"/>
      <c r="C879" s="12"/>
    </row>
    <row r="880" spans="2:3" x14ac:dyDescent="0.2">
      <c r="B880" s="12"/>
      <c r="C880" s="12"/>
    </row>
    <row r="881" spans="2:3" x14ac:dyDescent="0.2">
      <c r="B881" s="12"/>
      <c r="C881" s="12"/>
    </row>
    <row r="882" spans="2:3" x14ac:dyDescent="0.2">
      <c r="B882" s="12"/>
      <c r="C882" s="12"/>
    </row>
    <row r="883" spans="2:3" x14ac:dyDescent="0.2">
      <c r="B883" s="12"/>
      <c r="C883" s="12"/>
    </row>
    <row r="884" spans="2:3" x14ac:dyDescent="0.2">
      <c r="B884" s="12"/>
      <c r="C884" s="12"/>
    </row>
    <row r="885" spans="2:3" x14ac:dyDescent="0.2">
      <c r="B885" s="12"/>
      <c r="C885" s="12"/>
    </row>
    <row r="886" spans="2:3" x14ac:dyDescent="0.2">
      <c r="B886" s="12"/>
      <c r="C886" s="12"/>
    </row>
    <row r="887" spans="2:3" x14ac:dyDescent="0.2">
      <c r="B887" s="12"/>
      <c r="C887" s="12"/>
    </row>
    <row r="888" spans="2:3" x14ac:dyDescent="0.2">
      <c r="B888" s="12"/>
      <c r="C888" s="12"/>
    </row>
    <row r="889" spans="2:3" x14ac:dyDescent="0.2">
      <c r="B889" s="12"/>
      <c r="C889" s="12"/>
    </row>
    <row r="890" spans="2:3" x14ac:dyDescent="0.2">
      <c r="B890" s="12"/>
      <c r="C890" s="12"/>
    </row>
    <row r="891" spans="2:3" x14ac:dyDescent="0.2">
      <c r="B891" s="12"/>
      <c r="C891" s="12"/>
    </row>
    <row r="892" spans="2:3" x14ac:dyDescent="0.2">
      <c r="B892" s="12"/>
      <c r="C892" s="12"/>
    </row>
    <row r="893" spans="2:3" x14ac:dyDescent="0.2">
      <c r="B893" s="12"/>
      <c r="C893" s="12"/>
    </row>
    <row r="894" spans="2:3" x14ac:dyDescent="0.2">
      <c r="B894" s="12"/>
      <c r="C894" s="12"/>
    </row>
    <row r="895" spans="2:3" x14ac:dyDescent="0.2">
      <c r="B895" s="12"/>
      <c r="C895" s="12"/>
    </row>
    <row r="896" spans="2:3" x14ac:dyDescent="0.2">
      <c r="B896" s="12"/>
      <c r="C896" s="12"/>
    </row>
    <row r="897" spans="2:3" x14ac:dyDescent="0.2">
      <c r="B897" s="12"/>
      <c r="C897" s="12"/>
    </row>
    <row r="898" spans="2:3" x14ac:dyDescent="0.2">
      <c r="B898" s="12"/>
      <c r="C898" s="12"/>
    </row>
    <row r="899" spans="2:3" x14ac:dyDescent="0.2">
      <c r="B899" s="12"/>
      <c r="C899" s="12"/>
    </row>
    <row r="900" spans="2:3" x14ac:dyDescent="0.2">
      <c r="B900" s="12"/>
      <c r="C900" s="12"/>
    </row>
    <row r="901" spans="2:3" x14ac:dyDescent="0.2">
      <c r="B901" s="12"/>
      <c r="C901" s="12"/>
    </row>
    <row r="902" spans="2:3" x14ac:dyDescent="0.2">
      <c r="B902" s="12"/>
      <c r="C902" s="12"/>
    </row>
    <row r="903" spans="2:3" x14ac:dyDescent="0.2">
      <c r="B903" s="12"/>
      <c r="C903" s="12"/>
    </row>
    <row r="904" spans="2:3" x14ac:dyDescent="0.2">
      <c r="B904" s="12"/>
      <c r="C904" s="12"/>
    </row>
    <row r="905" spans="2:3" x14ac:dyDescent="0.2">
      <c r="B905" s="12"/>
      <c r="C905" s="12"/>
    </row>
    <row r="906" spans="2:3" x14ac:dyDescent="0.2">
      <c r="B906" s="12"/>
      <c r="C906" s="12"/>
    </row>
    <row r="907" spans="2:3" x14ac:dyDescent="0.2">
      <c r="B907" s="12"/>
      <c r="C907" s="12"/>
    </row>
    <row r="908" spans="2:3" x14ac:dyDescent="0.2">
      <c r="B908" s="12"/>
      <c r="C908" s="12"/>
    </row>
    <row r="909" spans="2:3" x14ac:dyDescent="0.2">
      <c r="B909" s="12"/>
      <c r="C909" s="12"/>
    </row>
    <row r="910" spans="2:3" x14ac:dyDescent="0.2">
      <c r="B910" s="12"/>
      <c r="C910" s="12"/>
    </row>
    <row r="911" spans="2:3" x14ac:dyDescent="0.2">
      <c r="B911" s="12"/>
      <c r="C911" s="12"/>
    </row>
    <row r="912" spans="2:3" x14ac:dyDescent="0.2">
      <c r="B912" s="12"/>
      <c r="C912" s="12"/>
    </row>
    <row r="913" spans="2:3" x14ac:dyDescent="0.2">
      <c r="B913" s="12"/>
      <c r="C913" s="12"/>
    </row>
    <row r="914" spans="2:3" x14ac:dyDescent="0.2">
      <c r="B914" s="12"/>
      <c r="C914" s="12"/>
    </row>
    <row r="915" spans="2:3" x14ac:dyDescent="0.2">
      <c r="B915" s="12"/>
      <c r="C915" s="12"/>
    </row>
    <row r="916" spans="2:3" x14ac:dyDescent="0.2">
      <c r="B916" s="12"/>
      <c r="C916" s="12"/>
    </row>
    <row r="917" spans="2:3" x14ac:dyDescent="0.2">
      <c r="B917" s="12"/>
      <c r="C917" s="12"/>
    </row>
    <row r="918" spans="2:3" x14ac:dyDescent="0.2">
      <c r="B918" s="12"/>
      <c r="C918" s="12"/>
    </row>
    <row r="919" spans="2:3" x14ac:dyDescent="0.2">
      <c r="B919" s="12"/>
      <c r="C919" s="12"/>
    </row>
    <row r="920" spans="2:3" x14ac:dyDescent="0.2">
      <c r="B920" s="12"/>
      <c r="C920" s="12"/>
    </row>
    <row r="921" spans="2:3" x14ac:dyDescent="0.2">
      <c r="B921" s="12"/>
      <c r="C921" s="12"/>
    </row>
    <row r="922" spans="2:3" x14ac:dyDescent="0.2">
      <c r="B922" s="12"/>
      <c r="C922" s="12"/>
    </row>
    <row r="923" spans="2:3" x14ac:dyDescent="0.2">
      <c r="B923" s="12"/>
      <c r="C923" s="12"/>
    </row>
    <row r="924" spans="2:3" x14ac:dyDescent="0.2">
      <c r="B924" s="12"/>
      <c r="C924" s="12"/>
    </row>
    <row r="925" spans="2:3" x14ac:dyDescent="0.2">
      <c r="B925" s="12"/>
      <c r="C925" s="12"/>
    </row>
    <row r="926" spans="2:3" x14ac:dyDescent="0.2">
      <c r="B926" s="12"/>
      <c r="C926" s="12"/>
    </row>
    <row r="927" spans="2:3" x14ac:dyDescent="0.2">
      <c r="B927" s="12"/>
      <c r="C927" s="12"/>
    </row>
    <row r="928" spans="2:3" x14ac:dyDescent="0.2">
      <c r="B928" s="12"/>
      <c r="C928" s="12"/>
    </row>
    <row r="929" spans="2:3" x14ac:dyDescent="0.2">
      <c r="B929" s="12"/>
      <c r="C929" s="12"/>
    </row>
    <row r="930" spans="2:3" x14ac:dyDescent="0.2">
      <c r="B930" s="12"/>
      <c r="C930" s="12"/>
    </row>
    <row r="931" spans="2:3" x14ac:dyDescent="0.2">
      <c r="B931" s="12"/>
      <c r="C931" s="12"/>
    </row>
    <row r="932" spans="2:3" x14ac:dyDescent="0.2">
      <c r="B932" s="12"/>
      <c r="C932" s="12"/>
    </row>
    <row r="933" spans="2:3" x14ac:dyDescent="0.2">
      <c r="B933" s="12"/>
      <c r="C933" s="12"/>
    </row>
    <row r="934" spans="2:3" x14ac:dyDescent="0.2">
      <c r="B934" s="12"/>
      <c r="C934" s="12"/>
    </row>
    <row r="935" spans="2:3" x14ac:dyDescent="0.2">
      <c r="B935" s="12"/>
      <c r="C935" s="12"/>
    </row>
    <row r="936" spans="2:3" x14ac:dyDescent="0.2">
      <c r="B936" s="12"/>
      <c r="C936" s="12"/>
    </row>
    <row r="937" spans="2:3" x14ac:dyDescent="0.2">
      <c r="B937" s="12"/>
      <c r="C937" s="12"/>
    </row>
    <row r="938" spans="2:3" x14ac:dyDescent="0.2">
      <c r="B938" s="12"/>
      <c r="C938" s="12"/>
    </row>
    <row r="939" spans="2:3" x14ac:dyDescent="0.2">
      <c r="B939" s="12"/>
      <c r="C939" s="12"/>
    </row>
    <row r="940" spans="2:3" x14ac:dyDescent="0.2">
      <c r="B940" s="12"/>
      <c r="C940" s="12"/>
    </row>
    <row r="941" spans="2:3" x14ac:dyDescent="0.2">
      <c r="B941" s="12"/>
      <c r="C941" s="12"/>
    </row>
    <row r="942" spans="2:3" x14ac:dyDescent="0.2">
      <c r="B942" s="12"/>
      <c r="C942" s="12"/>
    </row>
    <row r="943" spans="2:3" x14ac:dyDescent="0.2">
      <c r="B943" s="12"/>
      <c r="C943" s="12"/>
    </row>
    <row r="944" spans="2:3" x14ac:dyDescent="0.2">
      <c r="B944" s="12"/>
      <c r="C944" s="12"/>
    </row>
    <row r="945" spans="2:3" x14ac:dyDescent="0.2">
      <c r="B945" s="12"/>
      <c r="C945" s="12"/>
    </row>
    <row r="946" spans="2:3" x14ac:dyDescent="0.2">
      <c r="B946" s="12"/>
      <c r="C946" s="12"/>
    </row>
    <row r="947" spans="2:3" x14ac:dyDescent="0.2">
      <c r="B947" s="12"/>
      <c r="C947" s="12"/>
    </row>
    <row r="948" spans="2:3" x14ac:dyDescent="0.2">
      <c r="B948" s="12"/>
      <c r="C948" s="12"/>
    </row>
    <row r="949" spans="2:3" x14ac:dyDescent="0.2">
      <c r="B949" s="12"/>
      <c r="C949" s="12"/>
    </row>
    <row r="950" spans="2:3" x14ac:dyDescent="0.2">
      <c r="B950" s="12"/>
      <c r="C950" s="12"/>
    </row>
    <row r="951" spans="2:3" x14ac:dyDescent="0.2">
      <c r="B951" s="12"/>
      <c r="C951" s="12"/>
    </row>
    <row r="952" spans="2:3" x14ac:dyDescent="0.2">
      <c r="B952" s="12"/>
      <c r="C952" s="12"/>
    </row>
    <row r="953" spans="2:3" x14ac:dyDescent="0.2">
      <c r="B953" s="12"/>
      <c r="C953" s="12"/>
    </row>
    <row r="954" spans="2:3" x14ac:dyDescent="0.2">
      <c r="B954" s="12"/>
      <c r="C954" s="12"/>
    </row>
    <row r="955" spans="2:3" x14ac:dyDescent="0.2">
      <c r="B955" s="12"/>
      <c r="C955" s="12"/>
    </row>
    <row r="956" spans="2:3" x14ac:dyDescent="0.2">
      <c r="B956" s="12"/>
      <c r="C956" s="12"/>
    </row>
    <row r="957" spans="2:3" x14ac:dyDescent="0.2">
      <c r="B957" s="12"/>
      <c r="C957" s="12"/>
    </row>
    <row r="958" spans="2:3" x14ac:dyDescent="0.2">
      <c r="B958" s="12"/>
      <c r="C958" s="12"/>
    </row>
    <row r="959" spans="2:3" x14ac:dyDescent="0.2">
      <c r="B959" s="12"/>
      <c r="C959" s="12"/>
    </row>
    <row r="960" spans="2:3" x14ac:dyDescent="0.2">
      <c r="B960" s="12"/>
      <c r="C960" s="12"/>
    </row>
    <row r="961" spans="2:3" x14ac:dyDescent="0.2">
      <c r="B961" s="12"/>
      <c r="C961" s="12"/>
    </row>
    <row r="962" spans="2:3" x14ac:dyDescent="0.2">
      <c r="B962" s="12"/>
      <c r="C962" s="12"/>
    </row>
    <row r="963" spans="2:3" x14ac:dyDescent="0.2">
      <c r="B963" s="12"/>
      <c r="C963" s="12"/>
    </row>
    <row r="964" spans="2:3" x14ac:dyDescent="0.2">
      <c r="B964" s="12"/>
      <c r="C964" s="12"/>
    </row>
    <row r="965" spans="2:3" x14ac:dyDescent="0.2">
      <c r="B965" s="12"/>
      <c r="C965" s="12"/>
    </row>
    <row r="966" spans="2:3" x14ac:dyDescent="0.2">
      <c r="B966" s="12"/>
      <c r="C966" s="12"/>
    </row>
    <row r="967" spans="2:3" x14ac:dyDescent="0.2">
      <c r="B967" s="12"/>
      <c r="C967" s="12"/>
    </row>
    <row r="968" spans="2:3" x14ac:dyDescent="0.2">
      <c r="B968" s="12"/>
      <c r="C968" s="12"/>
    </row>
    <row r="969" spans="2:3" x14ac:dyDescent="0.2">
      <c r="B969" s="12"/>
      <c r="C969" s="12"/>
    </row>
    <row r="970" spans="2:3" x14ac:dyDescent="0.2">
      <c r="B970" s="12"/>
      <c r="C970" s="12"/>
    </row>
    <row r="971" spans="2:3" x14ac:dyDescent="0.2">
      <c r="B971" s="12"/>
      <c r="C971" s="12"/>
    </row>
    <row r="972" spans="2:3" x14ac:dyDescent="0.2">
      <c r="B972" s="12"/>
      <c r="C972" s="12"/>
    </row>
    <row r="973" spans="2:3" x14ac:dyDescent="0.2">
      <c r="B973" s="12"/>
      <c r="C973" s="12"/>
    </row>
    <row r="974" spans="2:3" x14ac:dyDescent="0.2">
      <c r="B974" s="12"/>
      <c r="C974" s="12"/>
    </row>
    <row r="975" spans="2:3" x14ac:dyDescent="0.2">
      <c r="B975" s="12"/>
      <c r="C975" s="12"/>
    </row>
    <row r="976" spans="2:3" x14ac:dyDescent="0.2">
      <c r="B976" s="12"/>
      <c r="C976" s="12"/>
    </row>
    <row r="977" spans="2:3" x14ac:dyDescent="0.2">
      <c r="B977" s="12"/>
      <c r="C977" s="12"/>
    </row>
    <row r="978" spans="2:3" x14ac:dyDescent="0.2">
      <c r="B978" s="12"/>
      <c r="C978" s="12"/>
    </row>
    <row r="979" spans="2:3" x14ac:dyDescent="0.2">
      <c r="B979" s="12"/>
      <c r="C979" s="12"/>
    </row>
    <row r="980" spans="2:3" x14ac:dyDescent="0.2">
      <c r="B980" s="12"/>
      <c r="C980" s="12"/>
    </row>
    <row r="981" spans="2:3" x14ac:dyDescent="0.2">
      <c r="B981" s="12"/>
      <c r="C981" s="12"/>
    </row>
    <row r="982" spans="2:3" x14ac:dyDescent="0.2">
      <c r="B982" s="12"/>
      <c r="C982" s="12"/>
    </row>
    <row r="983" spans="2:3" x14ac:dyDescent="0.2">
      <c r="B983" s="12"/>
      <c r="C983" s="12"/>
    </row>
    <row r="984" spans="2:3" x14ac:dyDescent="0.2">
      <c r="B984" s="12"/>
      <c r="C984" s="12"/>
    </row>
    <row r="985" spans="2:3" x14ac:dyDescent="0.2">
      <c r="B985" s="12"/>
      <c r="C985" s="12"/>
    </row>
    <row r="986" spans="2:3" x14ac:dyDescent="0.2">
      <c r="B986" s="12"/>
      <c r="C986" s="12"/>
    </row>
    <row r="987" spans="2:3" x14ac:dyDescent="0.2">
      <c r="B987" s="12"/>
      <c r="C987" s="12"/>
    </row>
    <row r="988" spans="2:3" x14ac:dyDescent="0.2">
      <c r="B988" s="12"/>
      <c r="C988" s="12"/>
    </row>
    <row r="989" spans="2:3" x14ac:dyDescent="0.2">
      <c r="B989" s="12"/>
      <c r="C989" s="12"/>
    </row>
    <row r="990" spans="2:3" x14ac:dyDescent="0.2">
      <c r="B990" s="12"/>
      <c r="C990" s="12"/>
    </row>
    <row r="991" spans="2:3" x14ac:dyDescent="0.2">
      <c r="B991" s="12"/>
      <c r="C991" s="12"/>
    </row>
    <row r="992" spans="2:3" x14ac:dyDescent="0.2">
      <c r="B992" s="12"/>
      <c r="C992" s="12"/>
    </row>
    <row r="993" spans="2:3" x14ac:dyDescent="0.2">
      <c r="B993" s="12"/>
      <c r="C993" s="12"/>
    </row>
    <row r="994" spans="2:3" x14ac:dyDescent="0.2">
      <c r="B994" s="12"/>
      <c r="C994" s="12"/>
    </row>
    <row r="995" spans="2:3" x14ac:dyDescent="0.2">
      <c r="B995" s="12"/>
      <c r="C995" s="12"/>
    </row>
    <row r="996" spans="2:3" x14ac:dyDescent="0.2">
      <c r="B996" s="12"/>
      <c r="C996" s="12"/>
    </row>
    <row r="997" spans="2:3" x14ac:dyDescent="0.2">
      <c r="B997" s="12"/>
      <c r="C997" s="12"/>
    </row>
    <row r="998" spans="2:3" x14ac:dyDescent="0.2">
      <c r="B998" s="12"/>
      <c r="C998" s="12"/>
    </row>
    <row r="999" spans="2:3" x14ac:dyDescent="0.2">
      <c r="B999" s="12"/>
      <c r="C999" s="12"/>
    </row>
    <row r="1000" spans="2:3" x14ac:dyDescent="0.2">
      <c r="B1000" s="12"/>
      <c r="C1000" s="12"/>
    </row>
    <row r="1001" spans="2:3" x14ac:dyDescent="0.2">
      <c r="B1001" s="12"/>
      <c r="C1001" s="12"/>
    </row>
    <row r="1002" spans="2:3" x14ac:dyDescent="0.2">
      <c r="B1002" s="12"/>
      <c r="C1002" s="12"/>
    </row>
    <row r="1003" spans="2:3" x14ac:dyDescent="0.2">
      <c r="B1003" s="12"/>
      <c r="C1003" s="12"/>
    </row>
    <row r="1004" spans="2:3" x14ac:dyDescent="0.2">
      <c r="B1004" s="12"/>
      <c r="C1004" s="12"/>
    </row>
    <row r="1005" spans="2:3" x14ac:dyDescent="0.2">
      <c r="B1005" s="12"/>
      <c r="C1005" s="12"/>
    </row>
    <row r="1006" spans="2:3" x14ac:dyDescent="0.2">
      <c r="B1006" s="12"/>
      <c r="C1006" s="12"/>
    </row>
    <row r="1007" spans="2:3" x14ac:dyDescent="0.2">
      <c r="B1007" s="12"/>
      <c r="C1007" s="12"/>
    </row>
    <row r="1008" spans="2:3" x14ac:dyDescent="0.2">
      <c r="B1008" s="12"/>
      <c r="C1008" s="12"/>
    </row>
    <row r="1009" spans="2:3" x14ac:dyDescent="0.2">
      <c r="B1009" s="12"/>
      <c r="C1009" s="12"/>
    </row>
    <row r="1010" spans="2:3" x14ac:dyDescent="0.2">
      <c r="B1010" s="12"/>
      <c r="C1010" s="12"/>
    </row>
    <row r="1011" spans="2:3" x14ac:dyDescent="0.2">
      <c r="B1011" s="12"/>
      <c r="C1011" s="12"/>
    </row>
    <row r="1012" spans="2:3" x14ac:dyDescent="0.2">
      <c r="B1012" s="12"/>
      <c r="C1012" s="12"/>
    </row>
    <row r="1013" spans="2:3" x14ac:dyDescent="0.2">
      <c r="B1013" s="12"/>
      <c r="C1013" s="12"/>
    </row>
    <row r="1014" spans="2:3" x14ac:dyDescent="0.2">
      <c r="B1014" s="12"/>
      <c r="C1014" s="12"/>
    </row>
    <row r="1015" spans="2:3" x14ac:dyDescent="0.2">
      <c r="B1015" s="12"/>
      <c r="C1015" s="12"/>
    </row>
    <row r="1016" spans="2:3" x14ac:dyDescent="0.2">
      <c r="B1016" s="12"/>
      <c r="C1016" s="12"/>
    </row>
    <row r="1017" spans="2:3" x14ac:dyDescent="0.2">
      <c r="B1017" s="12"/>
      <c r="C1017" s="12"/>
    </row>
    <row r="1018" spans="2:3" x14ac:dyDescent="0.2">
      <c r="B1018" s="12"/>
      <c r="C1018" s="12"/>
    </row>
    <row r="1019" spans="2:3" x14ac:dyDescent="0.2">
      <c r="B1019" s="12"/>
      <c r="C1019" s="12"/>
    </row>
    <row r="1020" spans="2:3" x14ac:dyDescent="0.2">
      <c r="B1020" s="12"/>
      <c r="C1020" s="12"/>
    </row>
    <row r="1021" spans="2:3" x14ac:dyDescent="0.2">
      <c r="B1021" s="12"/>
      <c r="C1021" s="12"/>
    </row>
    <row r="1022" spans="2:3" x14ac:dyDescent="0.2">
      <c r="B1022" s="12"/>
      <c r="C1022" s="12"/>
    </row>
    <row r="1023" spans="2:3" x14ac:dyDescent="0.2">
      <c r="B1023" s="12"/>
      <c r="C1023" s="12"/>
    </row>
    <row r="1024" spans="2:3" x14ac:dyDescent="0.2">
      <c r="B1024" s="12"/>
      <c r="C1024" s="12"/>
    </row>
    <row r="1025" spans="2:3" x14ac:dyDescent="0.2">
      <c r="B1025" s="12"/>
      <c r="C1025" s="12"/>
    </row>
    <row r="1026" spans="2:3" x14ac:dyDescent="0.2">
      <c r="B1026" s="12"/>
      <c r="C1026" s="12"/>
    </row>
    <row r="1027" spans="2:3" x14ac:dyDescent="0.2">
      <c r="B1027" s="12"/>
      <c r="C1027" s="12"/>
    </row>
    <row r="1028" spans="2:3" x14ac:dyDescent="0.2">
      <c r="B1028" s="12"/>
      <c r="C1028" s="12"/>
    </row>
    <row r="1029" spans="2:3" x14ac:dyDescent="0.2">
      <c r="B1029" s="12"/>
      <c r="C1029" s="12"/>
    </row>
    <row r="1030" spans="2:3" x14ac:dyDescent="0.2">
      <c r="B1030" s="12"/>
      <c r="C1030" s="12"/>
    </row>
    <row r="1031" spans="2:3" x14ac:dyDescent="0.2">
      <c r="B1031" s="12"/>
      <c r="C1031" s="12"/>
    </row>
    <row r="1032" spans="2:3" x14ac:dyDescent="0.2">
      <c r="B1032" s="12"/>
      <c r="C1032" s="12"/>
    </row>
    <row r="1033" spans="2:3" x14ac:dyDescent="0.2">
      <c r="B1033" s="12"/>
      <c r="C1033" s="12"/>
    </row>
    <row r="1034" spans="2:3" x14ac:dyDescent="0.2">
      <c r="B1034" s="12"/>
      <c r="C1034" s="12"/>
    </row>
    <row r="1035" spans="2:3" x14ac:dyDescent="0.2">
      <c r="B1035" s="12"/>
      <c r="C1035" s="12"/>
    </row>
    <row r="1036" spans="2:3" x14ac:dyDescent="0.2">
      <c r="B1036" s="12"/>
      <c r="C1036" s="12"/>
    </row>
    <row r="1037" spans="2:3" x14ac:dyDescent="0.2">
      <c r="B1037" s="12"/>
      <c r="C1037" s="12"/>
    </row>
    <row r="1038" spans="2:3" x14ac:dyDescent="0.2">
      <c r="B1038" s="12"/>
      <c r="C1038" s="12"/>
    </row>
    <row r="1039" spans="2:3" x14ac:dyDescent="0.2">
      <c r="B1039" s="12"/>
      <c r="C1039" s="12"/>
    </row>
    <row r="1040" spans="2:3" x14ac:dyDescent="0.2">
      <c r="B1040" s="12"/>
      <c r="C1040" s="12"/>
    </row>
    <row r="1041" spans="2:3" x14ac:dyDescent="0.2">
      <c r="B1041" s="12"/>
      <c r="C1041" s="12"/>
    </row>
    <row r="1042" spans="2:3" x14ac:dyDescent="0.2">
      <c r="B1042" s="12"/>
      <c r="C1042" s="12"/>
    </row>
    <row r="1043" spans="2:3" x14ac:dyDescent="0.2">
      <c r="B1043" s="12"/>
      <c r="C1043" s="12"/>
    </row>
    <row r="1044" spans="2:3" x14ac:dyDescent="0.2">
      <c r="B1044" s="12"/>
      <c r="C1044" s="12"/>
    </row>
    <row r="1045" spans="2:3" x14ac:dyDescent="0.2">
      <c r="B1045" s="12"/>
      <c r="C1045" s="12"/>
    </row>
    <row r="1046" spans="2:3" x14ac:dyDescent="0.2">
      <c r="B1046" s="12"/>
      <c r="C1046" s="12"/>
    </row>
    <row r="1047" spans="2:3" x14ac:dyDescent="0.2">
      <c r="B1047" s="12"/>
      <c r="C1047" s="12"/>
    </row>
    <row r="1048" spans="2:3" x14ac:dyDescent="0.2">
      <c r="B1048" s="12"/>
      <c r="C1048" s="12"/>
    </row>
    <row r="1049" spans="2:3" x14ac:dyDescent="0.2">
      <c r="B1049" s="12"/>
      <c r="C1049" s="12"/>
    </row>
    <row r="1050" spans="2:3" x14ac:dyDescent="0.2">
      <c r="B1050" s="12"/>
      <c r="C1050" s="12"/>
    </row>
    <row r="1051" spans="2:3" x14ac:dyDescent="0.2">
      <c r="B1051" s="12"/>
      <c r="C1051" s="12"/>
    </row>
    <row r="1052" spans="2:3" x14ac:dyDescent="0.2">
      <c r="B1052" s="12"/>
      <c r="C1052" s="12"/>
    </row>
    <row r="1053" spans="2:3" x14ac:dyDescent="0.2">
      <c r="B1053" s="12"/>
      <c r="C1053" s="12"/>
    </row>
    <row r="1054" spans="2:3" x14ac:dyDescent="0.2">
      <c r="B1054" s="12"/>
      <c r="C1054" s="12"/>
    </row>
    <row r="1055" spans="2:3" x14ac:dyDescent="0.2">
      <c r="B1055" s="12"/>
      <c r="C1055" s="12"/>
    </row>
    <row r="1056" spans="2:3" x14ac:dyDescent="0.2">
      <c r="B1056" s="12"/>
      <c r="C1056" s="12"/>
    </row>
    <row r="1057" spans="2:3" x14ac:dyDescent="0.2">
      <c r="B1057" s="12"/>
      <c r="C1057" s="12"/>
    </row>
    <row r="1058" spans="2:3" x14ac:dyDescent="0.2">
      <c r="B1058" s="12"/>
      <c r="C1058" s="12"/>
    </row>
    <row r="1059" spans="2:3" x14ac:dyDescent="0.2">
      <c r="B1059" s="12"/>
      <c r="C1059" s="12"/>
    </row>
    <row r="1060" spans="2:3" x14ac:dyDescent="0.2">
      <c r="B1060" s="12"/>
      <c r="C1060" s="12"/>
    </row>
    <row r="1061" spans="2:3" x14ac:dyDescent="0.2">
      <c r="B1061" s="12"/>
      <c r="C1061" s="12"/>
    </row>
    <row r="1062" spans="2:3" x14ac:dyDescent="0.2">
      <c r="B1062" s="12"/>
      <c r="C1062" s="12"/>
    </row>
    <row r="1063" spans="2:3" x14ac:dyDescent="0.2">
      <c r="B1063" s="12"/>
      <c r="C1063" s="12"/>
    </row>
    <row r="1064" spans="2:3" x14ac:dyDescent="0.2">
      <c r="B1064" s="12"/>
      <c r="C1064" s="12"/>
    </row>
    <row r="1065" spans="2:3" x14ac:dyDescent="0.2">
      <c r="B1065" s="12"/>
      <c r="C1065" s="12"/>
    </row>
    <row r="1066" spans="2:3" x14ac:dyDescent="0.2">
      <c r="B1066" s="12"/>
      <c r="C1066" s="12"/>
    </row>
    <row r="1067" spans="2:3" x14ac:dyDescent="0.2">
      <c r="B1067" s="12"/>
      <c r="C1067" s="12"/>
    </row>
    <row r="1068" spans="2:3" x14ac:dyDescent="0.2">
      <c r="B1068" s="12"/>
      <c r="C1068" s="12"/>
    </row>
    <row r="1069" spans="2:3" x14ac:dyDescent="0.2">
      <c r="B1069" s="12"/>
      <c r="C1069" s="12"/>
    </row>
    <row r="1070" spans="2:3" x14ac:dyDescent="0.2">
      <c r="B1070" s="12"/>
      <c r="C1070" s="12"/>
    </row>
    <row r="1071" spans="2:3" x14ac:dyDescent="0.2">
      <c r="B1071" s="12"/>
      <c r="C1071" s="12"/>
    </row>
    <row r="1072" spans="2:3" x14ac:dyDescent="0.2">
      <c r="B1072" s="12"/>
      <c r="C1072" s="12"/>
    </row>
    <row r="1073" spans="2:3" x14ac:dyDescent="0.2">
      <c r="B1073" s="12"/>
      <c r="C1073" s="12"/>
    </row>
    <row r="1074" spans="2:3" x14ac:dyDescent="0.2">
      <c r="B1074" s="12"/>
      <c r="C1074" s="12"/>
    </row>
    <row r="1075" spans="2:3" x14ac:dyDescent="0.2">
      <c r="B1075" s="12"/>
      <c r="C1075" s="12"/>
    </row>
    <row r="1076" spans="2:3" x14ac:dyDescent="0.2">
      <c r="B1076" s="12"/>
      <c r="C1076" s="12"/>
    </row>
    <row r="1077" spans="2:3" x14ac:dyDescent="0.2">
      <c r="B1077" s="12"/>
      <c r="C1077" s="12"/>
    </row>
    <row r="1078" spans="2:3" x14ac:dyDescent="0.2">
      <c r="B1078" s="12"/>
      <c r="C1078" s="12"/>
    </row>
    <row r="1079" spans="2:3" x14ac:dyDescent="0.2">
      <c r="B1079" s="12"/>
      <c r="C1079" s="12"/>
    </row>
    <row r="1080" spans="2:3" x14ac:dyDescent="0.2">
      <c r="B1080" s="12"/>
      <c r="C1080" s="12"/>
    </row>
    <row r="1081" spans="2:3" x14ac:dyDescent="0.2">
      <c r="B1081" s="12"/>
      <c r="C1081" s="12"/>
    </row>
    <row r="1082" spans="2:3" x14ac:dyDescent="0.2">
      <c r="B1082" s="12"/>
      <c r="C1082" s="12"/>
    </row>
    <row r="1083" spans="2:3" x14ac:dyDescent="0.2">
      <c r="B1083" s="12"/>
      <c r="C1083" s="12"/>
    </row>
    <row r="1084" spans="2:3" x14ac:dyDescent="0.2">
      <c r="B1084" s="12"/>
      <c r="C1084" s="12"/>
    </row>
    <row r="1085" spans="2:3" x14ac:dyDescent="0.2">
      <c r="B1085" s="12"/>
      <c r="C1085" s="12"/>
    </row>
    <row r="1086" spans="2:3" x14ac:dyDescent="0.2">
      <c r="B1086" s="12"/>
      <c r="C1086" s="12"/>
    </row>
    <row r="1087" spans="2:3" x14ac:dyDescent="0.2">
      <c r="B1087" s="12"/>
      <c r="C1087" s="12"/>
    </row>
    <row r="1088" spans="2:3" x14ac:dyDescent="0.2">
      <c r="B1088" s="12"/>
      <c r="C1088" s="12"/>
    </row>
    <row r="1089" spans="2:3" x14ac:dyDescent="0.2">
      <c r="B1089" s="12"/>
      <c r="C1089" s="12"/>
    </row>
    <row r="1090" spans="2:3" x14ac:dyDescent="0.2">
      <c r="B1090" s="12"/>
      <c r="C1090" s="12"/>
    </row>
    <row r="1091" spans="2:3" x14ac:dyDescent="0.2">
      <c r="B1091" s="12"/>
      <c r="C1091" s="12"/>
    </row>
    <row r="1092" spans="2:3" x14ac:dyDescent="0.2">
      <c r="B1092" s="12"/>
      <c r="C1092" s="12"/>
    </row>
    <row r="1093" spans="2:3" x14ac:dyDescent="0.2">
      <c r="B1093" s="12"/>
      <c r="C1093" s="12"/>
    </row>
    <row r="1094" spans="2:3" x14ac:dyDescent="0.2">
      <c r="B1094" s="12"/>
      <c r="C1094" s="12"/>
    </row>
    <row r="1095" spans="2:3" x14ac:dyDescent="0.2">
      <c r="B1095" s="12"/>
      <c r="C1095" s="12"/>
    </row>
    <row r="1096" spans="2:3" x14ac:dyDescent="0.2">
      <c r="B1096" s="12"/>
      <c r="C1096" s="12"/>
    </row>
    <row r="1097" spans="2:3" x14ac:dyDescent="0.2">
      <c r="B1097" s="12"/>
      <c r="C1097" s="12"/>
    </row>
    <row r="1098" spans="2:3" x14ac:dyDescent="0.2">
      <c r="B1098" s="12"/>
      <c r="C1098" s="12"/>
    </row>
    <row r="1099" spans="2:3" x14ac:dyDescent="0.2">
      <c r="B1099" s="12"/>
      <c r="C1099" s="12"/>
    </row>
    <row r="1100" spans="2:3" x14ac:dyDescent="0.2">
      <c r="B1100" s="12"/>
      <c r="C1100" s="12"/>
    </row>
    <row r="1101" spans="2:3" x14ac:dyDescent="0.2">
      <c r="B1101" s="12"/>
      <c r="C1101" s="12"/>
    </row>
    <row r="1102" spans="2:3" x14ac:dyDescent="0.2">
      <c r="B1102" s="12"/>
      <c r="C1102" s="12"/>
    </row>
    <row r="1103" spans="2:3" x14ac:dyDescent="0.2">
      <c r="B1103" s="12"/>
      <c r="C1103" s="12"/>
    </row>
    <row r="1104" spans="2:3" x14ac:dyDescent="0.2">
      <c r="B1104" s="12"/>
      <c r="C1104" s="12"/>
    </row>
    <row r="1105" spans="2:3" x14ac:dyDescent="0.2">
      <c r="B1105" s="12"/>
      <c r="C1105" s="12"/>
    </row>
    <row r="1106" spans="2:3" x14ac:dyDescent="0.2">
      <c r="B1106" s="12"/>
      <c r="C1106" s="12"/>
    </row>
    <row r="1107" spans="2:3" x14ac:dyDescent="0.2">
      <c r="B1107" s="12"/>
      <c r="C1107" s="12"/>
    </row>
    <row r="1108" spans="2:3" x14ac:dyDescent="0.2">
      <c r="B1108" s="12"/>
      <c r="C1108" s="12"/>
    </row>
    <row r="1109" spans="2:3" x14ac:dyDescent="0.2">
      <c r="B1109" s="12"/>
      <c r="C1109" s="12"/>
    </row>
    <row r="1110" spans="2:3" x14ac:dyDescent="0.2">
      <c r="B1110" s="12"/>
      <c r="C1110" s="12"/>
    </row>
    <row r="1111" spans="2:3" x14ac:dyDescent="0.2">
      <c r="B1111" s="12"/>
      <c r="C1111" s="12"/>
    </row>
    <row r="1112" spans="2:3" x14ac:dyDescent="0.2">
      <c r="B1112" s="12"/>
      <c r="C1112" s="12"/>
    </row>
    <row r="1113" spans="2:3" x14ac:dyDescent="0.2">
      <c r="B1113" s="12"/>
      <c r="C1113" s="12"/>
    </row>
    <row r="1114" spans="2:3" x14ac:dyDescent="0.2">
      <c r="B1114" s="12"/>
      <c r="C1114" s="12"/>
    </row>
    <row r="1115" spans="2:3" x14ac:dyDescent="0.2">
      <c r="B1115" s="12"/>
      <c r="C1115" s="12"/>
    </row>
    <row r="1116" spans="2:3" x14ac:dyDescent="0.2">
      <c r="B1116" s="12"/>
      <c r="C1116" s="12"/>
    </row>
    <row r="1117" spans="2:3" x14ac:dyDescent="0.2">
      <c r="B1117" s="12"/>
      <c r="C1117" s="12"/>
    </row>
    <row r="1118" spans="2:3" x14ac:dyDescent="0.2">
      <c r="B1118" s="12"/>
      <c r="C1118" s="12"/>
    </row>
    <row r="1119" spans="2:3" x14ac:dyDescent="0.2">
      <c r="B1119" s="12"/>
      <c r="C1119" s="12"/>
    </row>
    <row r="1120" spans="2:3" x14ac:dyDescent="0.2">
      <c r="B1120" s="12"/>
      <c r="C1120" s="12"/>
    </row>
    <row r="1121" spans="2:3" x14ac:dyDescent="0.2">
      <c r="B1121" s="12"/>
      <c r="C1121" s="12"/>
    </row>
    <row r="1122" spans="2:3" x14ac:dyDescent="0.2">
      <c r="B1122" s="12"/>
      <c r="C1122" s="12"/>
    </row>
    <row r="1123" spans="2:3" x14ac:dyDescent="0.2">
      <c r="B1123" s="12"/>
      <c r="C1123" s="12"/>
    </row>
    <row r="1124" spans="2:3" x14ac:dyDescent="0.2">
      <c r="B1124" s="12"/>
      <c r="C1124" s="12"/>
    </row>
    <row r="1125" spans="2:3" x14ac:dyDescent="0.2">
      <c r="B1125" s="12"/>
      <c r="C1125" s="12"/>
    </row>
    <row r="1126" spans="2:3" x14ac:dyDescent="0.2">
      <c r="B1126" s="12"/>
      <c r="C1126" s="12"/>
    </row>
    <row r="1127" spans="2:3" x14ac:dyDescent="0.2">
      <c r="B1127" s="12"/>
      <c r="C1127" s="12"/>
    </row>
    <row r="1128" spans="2:3" x14ac:dyDescent="0.2">
      <c r="B1128" s="12"/>
      <c r="C1128" s="12"/>
    </row>
    <row r="1129" spans="2:3" x14ac:dyDescent="0.2">
      <c r="B1129" s="12"/>
      <c r="C1129" s="12"/>
    </row>
    <row r="1130" spans="2:3" x14ac:dyDescent="0.2">
      <c r="B1130" s="12"/>
      <c r="C1130" s="12"/>
    </row>
    <row r="1131" spans="2:3" x14ac:dyDescent="0.2">
      <c r="B1131" s="12"/>
      <c r="C1131" s="12"/>
    </row>
    <row r="1132" spans="2:3" x14ac:dyDescent="0.2">
      <c r="B1132" s="12"/>
      <c r="C1132" s="12"/>
    </row>
    <row r="1133" spans="2:3" x14ac:dyDescent="0.2">
      <c r="B1133" s="12"/>
      <c r="C1133" s="12"/>
    </row>
    <row r="1134" spans="2:3" x14ac:dyDescent="0.2">
      <c r="B1134" s="12"/>
      <c r="C1134" s="12"/>
    </row>
    <row r="1135" spans="2:3" x14ac:dyDescent="0.2">
      <c r="B1135" s="12"/>
      <c r="C1135" s="12"/>
    </row>
    <row r="1136" spans="2:3" x14ac:dyDescent="0.2">
      <c r="B1136" s="12"/>
      <c r="C1136" s="12"/>
    </row>
    <row r="1137" spans="2:3" x14ac:dyDescent="0.2">
      <c r="B1137" s="12"/>
      <c r="C1137" s="12"/>
    </row>
    <row r="1138" spans="2:3" x14ac:dyDescent="0.2">
      <c r="B1138" s="12"/>
      <c r="C1138" s="12"/>
    </row>
    <row r="1139" spans="2:3" x14ac:dyDescent="0.2">
      <c r="B1139" s="12"/>
      <c r="C1139" s="12"/>
    </row>
    <row r="1140" spans="2:3" x14ac:dyDescent="0.2">
      <c r="B1140" s="12"/>
      <c r="C1140" s="12"/>
    </row>
    <row r="1141" spans="2:3" x14ac:dyDescent="0.2">
      <c r="B1141" s="12"/>
      <c r="C1141" s="12"/>
    </row>
    <row r="1142" spans="2:3" x14ac:dyDescent="0.2">
      <c r="B1142" s="12"/>
      <c r="C1142" s="12"/>
    </row>
    <row r="1143" spans="2:3" x14ac:dyDescent="0.2">
      <c r="B1143" s="12"/>
      <c r="C1143" s="12"/>
    </row>
    <row r="1144" spans="2:3" x14ac:dyDescent="0.2">
      <c r="B1144" s="12"/>
      <c r="C1144" s="12"/>
    </row>
    <row r="1145" spans="2:3" x14ac:dyDescent="0.2">
      <c r="B1145" s="12"/>
      <c r="C1145" s="12"/>
    </row>
    <row r="1146" spans="2:3" x14ac:dyDescent="0.2">
      <c r="B1146" s="12"/>
      <c r="C1146" s="12"/>
    </row>
    <row r="1147" spans="2:3" x14ac:dyDescent="0.2">
      <c r="B1147" s="12"/>
      <c r="C1147" s="12"/>
    </row>
    <row r="1148" spans="2:3" x14ac:dyDescent="0.2">
      <c r="B1148" s="12"/>
      <c r="C1148" s="12"/>
    </row>
    <row r="1149" spans="2:3" x14ac:dyDescent="0.2">
      <c r="B1149" s="12"/>
      <c r="C1149" s="12"/>
    </row>
    <row r="1150" spans="2:3" x14ac:dyDescent="0.2">
      <c r="B1150" s="12"/>
      <c r="C1150" s="12"/>
    </row>
    <row r="1151" spans="2:3" x14ac:dyDescent="0.2">
      <c r="B1151" s="12"/>
      <c r="C1151" s="12"/>
    </row>
    <row r="1152" spans="2:3" x14ac:dyDescent="0.2">
      <c r="B1152" s="12"/>
      <c r="C1152" s="12"/>
    </row>
    <row r="1153" spans="2:3" x14ac:dyDescent="0.2">
      <c r="B1153" s="12"/>
      <c r="C1153" s="12"/>
    </row>
    <row r="1154" spans="2:3" x14ac:dyDescent="0.2">
      <c r="B1154" s="12"/>
      <c r="C1154" s="12"/>
    </row>
    <row r="1155" spans="2:3" x14ac:dyDescent="0.2">
      <c r="B1155" s="12"/>
      <c r="C1155" s="12"/>
    </row>
    <row r="1156" spans="2:3" x14ac:dyDescent="0.2">
      <c r="B1156" s="12"/>
      <c r="C1156" s="12"/>
    </row>
    <row r="1157" spans="2:3" x14ac:dyDescent="0.2">
      <c r="B1157" s="12"/>
      <c r="C1157" s="12"/>
    </row>
    <row r="1158" spans="2:3" x14ac:dyDescent="0.2">
      <c r="B1158" s="12"/>
      <c r="C1158" s="12"/>
    </row>
    <row r="1159" spans="2:3" x14ac:dyDescent="0.2">
      <c r="B1159" s="12"/>
      <c r="C1159" s="12"/>
    </row>
    <row r="1160" spans="2:3" x14ac:dyDescent="0.2">
      <c r="B1160" s="12"/>
      <c r="C1160" s="12"/>
    </row>
    <row r="1161" spans="2:3" x14ac:dyDescent="0.2">
      <c r="B1161" s="12"/>
      <c r="C1161" s="12"/>
    </row>
    <row r="1162" spans="2:3" x14ac:dyDescent="0.2">
      <c r="B1162" s="12"/>
      <c r="C1162" s="12"/>
    </row>
    <row r="1163" spans="2:3" x14ac:dyDescent="0.2">
      <c r="B1163" s="12"/>
      <c r="C1163" s="12"/>
    </row>
    <row r="1164" spans="2:3" x14ac:dyDescent="0.2">
      <c r="B1164" s="12"/>
      <c r="C1164" s="12"/>
    </row>
    <row r="1165" spans="2:3" x14ac:dyDescent="0.2">
      <c r="B1165" s="12"/>
      <c r="C1165" s="12"/>
    </row>
    <row r="1166" spans="2:3" x14ac:dyDescent="0.2">
      <c r="B1166" s="12"/>
      <c r="C1166" s="12"/>
    </row>
    <row r="1167" spans="2:3" x14ac:dyDescent="0.2">
      <c r="B1167" s="12"/>
      <c r="C1167" s="12"/>
    </row>
    <row r="1168" spans="2:3" x14ac:dyDescent="0.2">
      <c r="B1168" s="12"/>
      <c r="C1168" s="12"/>
    </row>
    <row r="1169" spans="2:3" x14ac:dyDescent="0.2">
      <c r="B1169" s="12"/>
      <c r="C1169" s="12"/>
    </row>
    <row r="1170" spans="2:3" x14ac:dyDescent="0.2">
      <c r="B1170" s="12"/>
      <c r="C1170" s="12"/>
    </row>
    <row r="1171" spans="2:3" x14ac:dyDescent="0.2">
      <c r="B1171" s="12"/>
      <c r="C1171" s="12"/>
    </row>
    <row r="1172" spans="2:3" x14ac:dyDescent="0.2">
      <c r="B1172" s="12"/>
      <c r="C1172" s="12"/>
    </row>
    <row r="1173" spans="2:3" x14ac:dyDescent="0.2">
      <c r="B1173" s="12"/>
      <c r="C1173" s="12"/>
    </row>
    <row r="1174" spans="2:3" x14ac:dyDescent="0.2">
      <c r="B1174" s="12"/>
      <c r="C1174" s="12"/>
    </row>
    <row r="1175" spans="2:3" x14ac:dyDescent="0.2">
      <c r="B1175" s="12"/>
      <c r="C1175" s="12"/>
    </row>
    <row r="1176" spans="2:3" x14ac:dyDescent="0.2">
      <c r="B1176" s="12"/>
      <c r="C1176" s="12"/>
    </row>
    <row r="1177" spans="2:3" x14ac:dyDescent="0.2">
      <c r="B1177" s="12"/>
      <c r="C1177" s="12"/>
    </row>
    <row r="1178" spans="2:3" x14ac:dyDescent="0.2">
      <c r="B1178" s="12"/>
      <c r="C1178" s="12"/>
    </row>
    <row r="1179" spans="2:3" x14ac:dyDescent="0.2">
      <c r="B1179" s="12"/>
      <c r="C1179" s="12"/>
    </row>
    <row r="1180" spans="2:3" x14ac:dyDescent="0.2">
      <c r="B1180" s="12"/>
      <c r="C1180" s="12"/>
    </row>
    <row r="1181" spans="2:3" x14ac:dyDescent="0.2">
      <c r="B1181" s="12"/>
      <c r="C1181" s="12"/>
    </row>
    <row r="1182" spans="2:3" x14ac:dyDescent="0.2">
      <c r="B1182" s="12"/>
      <c r="C1182" s="12"/>
    </row>
    <row r="1183" spans="2:3" x14ac:dyDescent="0.2">
      <c r="B1183" s="12"/>
      <c r="C1183" s="12"/>
    </row>
    <row r="1184" spans="2:3" x14ac:dyDescent="0.2">
      <c r="B1184" s="12"/>
      <c r="C1184" s="12"/>
    </row>
    <row r="1185" spans="2:3" x14ac:dyDescent="0.2">
      <c r="B1185" s="12"/>
      <c r="C1185" s="12"/>
    </row>
    <row r="1186" spans="2:3" x14ac:dyDescent="0.2">
      <c r="B1186" s="12"/>
      <c r="C1186" s="12"/>
    </row>
    <row r="1187" spans="2:3" x14ac:dyDescent="0.2">
      <c r="B1187" s="12"/>
      <c r="C1187" s="12"/>
    </row>
    <row r="1188" spans="2:3" x14ac:dyDescent="0.2">
      <c r="B1188" s="12"/>
      <c r="C1188" s="12"/>
    </row>
    <row r="1189" spans="2:3" x14ac:dyDescent="0.2">
      <c r="B1189" s="12"/>
      <c r="C1189" s="12"/>
    </row>
    <row r="1190" spans="2:3" x14ac:dyDescent="0.2">
      <c r="B1190" s="12"/>
      <c r="C1190" s="12"/>
    </row>
    <row r="1191" spans="2:3" x14ac:dyDescent="0.2">
      <c r="B1191" s="12"/>
      <c r="C1191" s="12"/>
    </row>
    <row r="1192" spans="2:3" x14ac:dyDescent="0.2">
      <c r="B1192" s="12"/>
      <c r="C1192" s="12"/>
    </row>
    <row r="1193" spans="2:3" x14ac:dyDescent="0.2">
      <c r="B1193" s="12"/>
      <c r="C1193" s="12"/>
    </row>
    <row r="1194" spans="2:3" x14ac:dyDescent="0.2">
      <c r="B1194" s="12"/>
      <c r="C1194" s="12"/>
    </row>
    <row r="1195" spans="2:3" x14ac:dyDescent="0.2">
      <c r="B1195" s="12"/>
      <c r="C1195" s="12"/>
    </row>
    <row r="1196" spans="2:3" x14ac:dyDescent="0.2">
      <c r="B1196" s="12"/>
      <c r="C1196" s="12"/>
    </row>
    <row r="1197" spans="2:3" x14ac:dyDescent="0.2">
      <c r="B1197" s="12"/>
      <c r="C1197" s="12"/>
    </row>
    <row r="1198" spans="2:3" x14ac:dyDescent="0.2">
      <c r="B1198" s="12"/>
      <c r="C1198" s="12"/>
    </row>
    <row r="1199" spans="2:3" x14ac:dyDescent="0.2">
      <c r="B1199" s="12"/>
      <c r="C1199" s="12"/>
    </row>
    <row r="1200" spans="2:3" x14ac:dyDescent="0.2">
      <c r="B1200" s="12"/>
      <c r="C1200" s="12"/>
    </row>
    <row r="1201" spans="2:3" x14ac:dyDescent="0.2">
      <c r="B1201" s="12"/>
      <c r="C1201" s="12"/>
    </row>
    <row r="1202" spans="2:3" x14ac:dyDescent="0.2">
      <c r="B1202" s="12"/>
      <c r="C1202" s="12"/>
    </row>
    <row r="1203" spans="2:3" x14ac:dyDescent="0.2">
      <c r="B1203" s="12"/>
      <c r="C1203" s="12"/>
    </row>
    <row r="1204" spans="2:3" x14ac:dyDescent="0.2">
      <c r="B1204" s="12"/>
      <c r="C1204" s="12"/>
    </row>
    <row r="1205" spans="2:3" x14ac:dyDescent="0.2">
      <c r="B1205" s="12"/>
      <c r="C1205" s="12"/>
    </row>
    <row r="1206" spans="2:3" x14ac:dyDescent="0.2">
      <c r="B1206" s="12"/>
      <c r="C1206" s="12"/>
    </row>
    <row r="1207" spans="2:3" x14ac:dyDescent="0.2">
      <c r="B1207" s="12"/>
      <c r="C1207" s="12"/>
    </row>
    <row r="1208" spans="2:3" x14ac:dyDescent="0.2">
      <c r="B1208" s="12"/>
      <c r="C1208" s="12"/>
    </row>
    <row r="1209" spans="2:3" x14ac:dyDescent="0.2">
      <c r="B1209" s="12"/>
      <c r="C1209" s="12"/>
    </row>
    <row r="1210" spans="2:3" x14ac:dyDescent="0.2">
      <c r="B1210" s="12"/>
      <c r="C1210" s="12"/>
    </row>
    <row r="1211" spans="2:3" x14ac:dyDescent="0.2">
      <c r="B1211" s="12"/>
      <c r="C1211" s="12"/>
    </row>
    <row r="1212" spans="2:3" x14ac:dyDescent="0.2">
      <c r="B1212" s="12"/>
      <c r="C1212" s="12"/>
    </row>
    <row r="1213" spans="2:3" x14ac:dyDescent="0.2">
      <c r="B1213" s="12"/>
      <c r="C1213" s="12"/>
    </row>
    <row r="1214" spans="2:3" x14ac:dyDescent="0.2">
      <c r="B1214" s="12"/>
      <c r="C1214" s="12"/>
    </row>
    <row r="1215" spans="2:3" x14ac:dyDescent="0.2">
      <c r="B1215" s="12"/>
      <c r="C1215" s="12"/>
    </row>
    <row r="1216" spans="2:3" x14ac:dyDescent="0.2">
      <c r="B1216" s="12"/>
      <c r="C1216" s="12"/>
    </row>
    <row r="1217" spans="2:3" x14ac:dyDescent="0.2">
      <c r="B1217" s="12"/>
      <c r="C1217" s="12"/>
    </row>
    <row r="1218" spans="2:3" x14ac:dyDescent="0.2">
      <c r="B1218" s="12"/>
      <c r="C1218" s="12"/>
    </row>
    <row r="1219" spans="2:3" x14ac:dyDescent="0.2">
      <c r="B1219" s="12"/>
      <c r="C1219" s="12"/>
    </row>
    <row r="1220" spans="2:3" x14ac:dyDescent="0.2">
      <c r="B1220" s="12"/>
      <c r="C1220" s="12"/>
    </row>
    <row r="1221" spans="2:3" x14ac:dyDescent="0.2">
      <c r="B1221" s="12"/>
      <c r="C1221" s="12"/>
    </row>
    <row r="1222" spans="2:3" x14ac:dyDescent="0.2">
      <c r="B1222" s="12"/>
      <c r="C1222" s="12"/>
    </row>
    <row r="1223" spans="2:3" x14ac:dyDescent="0.2">
      <c r="B1223" s="12"/>
      <c r="C1223" s="12"/>
    </row>
    <row r="1224" spans="2:3" x14ac:dyDescent="0.2">
      <c r="B1224" s="12"/>
      <c r="C1224" s="12"/>
    </row>
    <row r="1225" spans="2:3" x14ac:dyDescent="0.2">
      <c r="B1225" s="12"/>
      <c r="C1225" s="12"/>
    </row>
    <row r="1226" spans="2:3" x14ac:dyDescent="0.2">
      <c r="B1226" s="12"/>
      <c r="C1226" s="12"/>
    </row>
    <row r="1227" spans="2:3" x14ac:dyDescent="0.2">
      <c r="B1227" s="12"/>
      <c r="C1227" s="12"/>
    </row>
    <row r="1228" spans="2:3" x14ac:dyDescent="0.2">
      <c r="B1228" s="12"/>
      <c r="C1228" s="12"/>
    </row>
    <row r="1229" spans="2:3" x14ac:dyDescent="0.2">
      <c r="B1229" s="12"/>
      <c r="C1229" s="12"/>
    </row>
    <row r="1230" spans="2:3" x14ac:dyDescent="0.2">
      <c r="B1230" s="12"/>
      <c r="C1230" s="12"/>
    </row>
    <row r="1231" spans="2:3" x14ac:dyDescent="0.2">
      <c r="B1231" s="12"/>
      <c r="C1231" s="12"/>
    </row>
    <row r="1232" spans="2:3" x14ac:dyDescent="0.2">
      <c r="B1232" s="12"/>
      <c r="C1232" s="12"/>
    </row>
    <row r="1233" spans="2:3" x14ac:dyDescent="0.2">
      <c r="B1233" s="12"/>
      <c r="C1233" s="12"/>
    </row>
    <row r="1234" spans="2:3" x14ac:dyDescent="0.2">
      <c r="B1234" s="12"/>
      <c r="C1234" s="12"/>
    </row>
    <row r="1235" spans="2:3" x14ac:dyDescent="0.2">
      <c r="B1235" s="12"/>
      <c r="C1235" s="12"/>
    </row>
    <row r="1236" spans="2:3" x14ac:dyDescent="0.2">
      <c r="B1236" s="12"/>
      <c r="C1236" s="12"/>
    </row>
    <row r="1237" spans="2:3" x14ac:dyDescent="0.2">
      <c r="B1237" s="12"/>
      <c r="C1237" s="12"/>
    </row>
    <row r="1238" spans="2:3" x14ac:dyDescent="0.2">
      <c r="B1238" s="12"/>
      <c r="C1238" s="12"/>
    </row>
    <row r="1239" spans="2:3" x14ac:dyDescent="0.2">
      <c r="B1239" s="12"/>
      <c r="C1239" s="12"/>
    </row>
    <row r="1240" spans="2:3" x14ac:dyDescent="0.2">
      <c r="B1240" s="12"/>
      <c r="C1240" s="12"/>
    </row>
    <row r="1241" spans="2:3" x14ac:dyDescent="0.2">
      <c r="B1241" s="12"/>
      <c r="C1241" s="12"/>
    </row>
    <row r="1242" spans="2:3" x14ac:dyDescent="0.2">
      <c r="B1242" s="12"/>
      <c r="C1242" s="12"/>
    </row>
    <row r="1243" spans="2:3" x14ac:dyDescent="0.2">
      <c r="B1243" s="12"/>
      <c r="C1243" s="12"/>
    </row>
    <row r="1244" spans="2:3" x14ac:dyDescent="0.2">
      <c r="B1244" s="12"/>
      <c r="C1244" s="12"/>
    </row>
    <row r="1245" spans="2:3" x14ac:dyDescent="0.2">
      <c r="B1245" s="12"/>
      <c r="C1245" s="12"/>
    </row>
    <row r="1246" spans="2:3" x14ac:dyDescent="0.2">
      <c r="B1246" s="12"/>
      <c r="C1246" s="12"/>
    </row>
    <row r="1247" spans="2:3" x14ac:dyDescent="0.2">
      <c r="B1247" s="12"/>
      <c r="C1247" s="12"/>
    </row>
    <row r="1248" spans="2:3" x14ac:dyDescent="0.2">
      <c r="B1248" s="12"/>
      <c r="C1248" s="12"/>
    </row>
    <row r="1249" spans="2:3" x14ac:dyDescent="0.2">
      <c r="B1249" s="12"/>
      <c r="C1249" s="12"/>
    </row>
    <row r="1250" spans="2:3" x14ac:dyDescent="0.2">
      <c r="B1250" s="12"/>
      <c r="C1250" s="12"/>
    </row>
    <row r="1251" spans="2:3" x14ac:dyDescent="0.2">
      <c r="B1251" s="12"/>
      <c r="C1251" s="12"/>
    </row>
    <row r="1252" spans="2:3" x14ac:dyDescent="0.2">
      <c r="B1252" s="12"/>
      <c r="C1252" s="12"/>
    </row>
    <row r="1253" spans="2:3" x14ac:dyDescent="0.2">
      <c r="B1253" s="12"/>
      <c r="C1253" s="12"/>
    </row>
    <row r="1254" spans="2:3" x14ac:dyDescent="0.2">
      <c r="B1254" s="12"/>
      <c r="C1254" s="12"/>
    </row>
    <row r="1255" spans="2:3" x14ac:dyDescent="0.2">
      <c r="B1255" s="12"/>
      <c r="C1255" s="12"/>
    </row>
    <row r="1256" spans="2:3" x14ac:dyDescent="0.2">
      <c r="B1256" s="12"/>
      <c r="C1256" s="12"/>
    </row>
    <row r="1257" spans="2:3" x14ac:dyDescent="0.2">
      <c r="B1257" s="12"/>
      <c r="C1257" s="12"/>
    </row>
    <row r="1258" spans="2:3" x14ac:dyDescent="0.2">
      <c r="B1258" s="12"/>
      <c r="C1258" s="12"/>
    </row>
    <row r="1259" spans="2:3" x14ac:dyDescent="0.2">
      <c r="B1259" s="12"/>
      <c r="C1259" s="12"/>
    </row>
    <row r="1260" spans="2:3" x14ac:dyDescent="0.2">
      <c r="B1260" s="12"/>
      <c r="C1260" s="12"/>
    </row>
    <row r="1261" spans="2:3" x14ac:dyDescent="0.2">
      <c r="B1261" s="12"/>
      <c r="C1261" s="12"/>
    </row>
    <row r="1262" spans="2:3" x14ac:dyDescent="0.2">
      <c r="B1262" s="12"/>
      <c r="C1262" s="12"/>
    </row>
    <row r="1263" spans="2:3" x14ac:dyDescent="0.2">
      <c r="B1263" s="12"/>
      <c r="C1263" s="12"/>
    </row>
    <row r="1264" spans="2:3" x14ac:dyDescent="0.2">
      <c r="B1264" s="12"/>
      <c r="C1264" s="12"/>
    </row>
    <row r="1265" spans="2:3" x14ac:dyDescent="0.2">
      <c r="B1265" s="12"/>
      <c r="C1265" s="12"/>
    </row>
    <row r="1266" spans="2:3" x14ac:dyDescent="0.2">
      <c r="B1266" s="12"/>
      <c r="C1266" s="12"/>
    </row>
    <row r="1267" spans="2:3" x14ac:dyDescent="0.2">
      <c r="B1267" s="12"/>
      <c r="C1267" s="12"/>
    </row>
    <row r="1268" spans="2:3" x14ac:dyDescent="0.2">
      <c r="B1268" s="12"/>
      <c r="C1268" s="12"/>
    </row>
    <row r="1269" spans="2:3" x14ac:dyDescent="0.2">
      <c r="B1269" s="12"/>
      <c r="C1269" s="12"/>
    </row>
    <row r="1270" spans="2:3" x14ac:dyDescent="0.2">
      <c r="B1270" s="12"/>
      <c r="C1270" s="12"/>
    </row>
    <row r="1271" spans="2:3" x14ac:dyDescent="0.2">
      <c r="B1271" s="12"/>
      <c r="C1271" s="12"/>
    </row>
    <row r="1272" spans="2:3" x14ac:dyDescent="0.2">
      <c r="B1272" s="12"/>
      <c r="C1272" s="12"/>
    </row>
    <row r="1273" spans="2:3" x14ac:dyDescent="0.2">
      <c r="B1273" s="12"/>
      <c r="C1273" s="12"/>
    </row>
    <row r="1274" spans="2:3" x14ac:dyDescent="0.2">
      <c r="B1274" s="12"/>
      <c r="C1274" s="12"/>
    </row>
    <row r="1275" spans="2:3" x14ac:dyDescent="0.2">
      <c r="B1275" s="12"/>
      <c r="C1275" s="12"/>
    </row>
    <row r="1276" spans="2:3" x14ac:dyDescent="0.2">
      <c r="B1276" s="12"/>
      <c r="C1276" s="12"/>
    </row>
    <row r="1277" spans="2:3" x14ac:dyDescent="0.2">
      <c r="B1277" s="12"/>
      <c r="C1277" s="12"/>
    </row>
    <row r="1278" spans="2:3" x14ac:dyDescent="0.2">
      <c r="B1278" s="12"/>
      <c r="C1278" s="12"/>
    </row>
    <row r="1279" spans="2:3" x14ac:dyDescent="0.2">
      <c r="B1279" s="12"/>
      <c r="C1279" s="12"/>
    </row>
    <row r="1280" spans="2:3" x14ac:dyDescent="0.2">
      <c r="B1280" s="12"/>
      <c r="C1280" s="12"/>
    </row>
    <row r="1281" spans="2:3" x14ac:dyDescent="0.2">
      <c r="B1281" s="12"/>
      <c r="C1281" s="12"/>
    </row>
    <row r="1282" spans="2:3" x14ac:dyDescent="0.2">
      <c r="B1282" s="12"/>
      <c r="C1282" s="12"/>
    </row>
    <row r="1283" spans="2:3" x14ac:dyDescent="0.2">
      <c r="B1283" s="12"/>
      <c r="C1283" s="12"/>
    </row>
    <row r="1284" spans="2:3" x14ac:dyDescent="0.2">
      <c r="B1284" s="12"/>
      <c r="C1284" s="12"/>
    </row>
    <row r="1285" spans="2:3" x14ac:dyDescent="0.2">
      <c r="B1285" s="12"/>
      <c r="C1285" s="12"/>
    </row>
    <row r="1286" spans="2:3" x14ac:dyDescent="0.2">
      <c r="B1286" s="12"/>
      <c r="C1286" s="12"/>
    </row>
    <row r="1287" spans="2:3" x14ac:dyDescent="0.2">
      <c r="B1287" s="12"/>
      <c r="C1287" s="12"/>
    </row>
    <row r="1288" spans="2:3" x14ac:dyDescent="0.2">
      <c r="B1288" s="12"/>
      <c r="C1288" s="12"/>
    </row>
    <row r="1289" spans="2:3" x14ac:dyDescent="0.2">
      <c r="B1289" s="12"/>
      <c r="C1289" s="12"/>
    </row>
    <row r="1290" spans="2:3" x14ac:dyDescent="0.2">
      <c r="B1290" s="12"/>
      <c r="C1290" s="12"/>
    </row>
    <row r="1291" spans="2:3" x14ac:dyDescent="0.2">
      <c r="B1291" s="12"/>
      <c r="C1291" s="12"/>
    </row>
    <row r="1292" spans="2:3" x14ac:dyDescent="0.2">
      <c r="B1292" s="12"/>
      <c r="C1292" s="12"/>
    </row>
    <row r="1293" spans="2:3" x14ac:dyDescent="0.2">
      <c r="B1293" s="12"/>
      <c r="C1293" s="12"/>
    </row>
    <row r="1294" spans="2:3" x14ac:dyDescent="0.2">
      <c r="B1294" s="12"/>
      <c r="C1294" s="12"/>
    </row>
    <row r="1295" spans="2:3" x14ac:dyDescent="0.2">
      <c r="B1295" s="12"/>
      <c r="C1295" s="12"/>
    </row>
    <row r="1296" spans="2:3" x14ac:dyDescent="0.2">
      <c r="B1296" s="12"/>
      <c r="C1296" s="12"/>
    </row>
    <row r="1297" spans="2:3" x14ac:dyDescent="0.2">
      <c r="B1297" s="12"/>
      <c r="C1297" s="12"/>
    </row>
    <row r="1298" spans="2:3" x14ac:dyDescent="0.2">
      <c r="B1298" s="12"/>
      <c r="C1298" s="12"/>
    </row>
    <row r="1299" spans="2:3" x14ac:dyDescent="0.2">
      <c r="B1299" s="12"/>
      <c r="C1299" s="12"/>
    </row>
    <row r="1300" spans="2:3" x14ac:dyDescent="0.2">
      <c r="B1300" s="12"/>
      <c r="C1300" s="12"/>
    </row>
    <row r="1301" spans="2:3" x14ac:dyDescent="0.2">
      <c r="B1301" s="12"/>
      <c r="C1301" s="12"/>
    </row>
    <row r="1302" spans="2:3" x14ac:dyDescent="0.2">
      <c r="B1302" s="12"/>
      <c r="C1302" s="12"/>
    </row>
    <row r="1303" spans="2:3" x14ac:dyDescent="0.2">
      <c r="B1303" s="12"/>
      <c r="C1303" s="12"/>
    </row>
    <row r="1304" spans="2:3" x14ac:dyDescent="0.2">
      <c r="B1304" s="12"/>
      <c r="C1304" s="12"/>
    </row>
    <row r="1305" spans="2:3" x14ac:dyDescent="0.2">
      <c r="B1305" s="12"/>
      <c r="C1305" s="12"/>
    </row>
    <row r="1306" spans="2:3" x14ac:dyDescent="0.2">
      <c r="B1306" s="12"/>
      <c r="C1306" s="12"/>
    </row>
    <row r="1307" spans="2:3" x14ac:dyDescent="0.2">
      <c r="B1307" s="12"/>
      <c r="C1307" s="12"/>
    </row>
    <row r="1308" spans="2:3" x14ac:dyDescent="0.2">
      <c r="B1308" s="12"/>
      <c r="C1308" s="12"/>
    </row>
    <row r="1309" spans="2:3" x14ac:dyDescent="0.2">
      <c r="B1309" s="12"/>
      <c r="C1309" s="12"/>
    </row>
    <row r="1310" spans="2:3" x14ac:dyDescent="0.2">
      <c r="B1310" s="12"/>
      <c r="C1310" s="12"/>
    </row>
    <row r="1311" spans="2:3" x14ac:dyDescent="0.2">
      <c r="B1311" s="12"/>
      <c r="C1311" s="12"/>
    </row>
    <row r="1312" spans="2:3" x14ac:dyDescent="0.2">
      <c r="B1312" s="12"/>
      <c r="C1312" s="12"/>
    </row>
    <row r="1313" spans="2:3" x14ac:dyDescent="0.2">
      <c r="B1313" s="12"/>
      <c r="C1313" s="12"/>
    </row>
    <row r="1314" spans="2:3" x14ac:dyDescent="0.2">
      <c r="B1314" s="12"/>
      <c r="C1314" s="12"/>
    </row>
    <row r="1315" spans="2:3" x14ac:dyDescent="0.2">
      <c r="B1315" s="12"/>
      <c r="C1315" s="12"/>
    </row>
    <row r="1316" spans="2:3" x14ac:dyDescent="0.2">
      <c r="B1316" s="12"/>
      <c r="C1316" s="12"/>
    </row>
    <row r="1317" spans="2:3" x14ac:dyDescent="0.2">
      <c r="B1317" s="12"/>
      <c r="C1317" s="12"/>
    </row>
    <row r="1318" spans="2:3" x14ac:dyDescent="0.2">
      <c r="B1318" s="12"/>
      <c r="C1318" s="12"/>
    </row>
    <row r="1319" spans="2:3" x14ac:dyDescent="0.2">
      <c r="B1319" s="12"/>
      <c r="C1319" s="12"/>
    </row>
    <row r="1320" spans="2:3" x14ac:dyDescent="0.2">
      <c r="B1320" s="12"/>
      <c r="C1320" s="12"/>
    </row>
    <row r="1321" spans="2:3" x14ac:dyDescent="0.2">
      <c r="B1321" s="12"/>
      <c r="C1321" s="12"/>
    </row>
    <row r="1322" spans="2:3" x14ac:dyDescent="0.2">
      <c r="B1322" s="12"/>
      <c r="C1322" s="12"/>
    </row>
    <row r="1323" spans="2:3" x14ac:dyDescent="0.2">
      <c r="B1323" s="12"/>
      <c r="C1323" s="12"/>
    </row>
    <row r="1324" spans="2:3" x14ac:dyDescent="0.2">
      <c r="B1324" s="12"/>
      <c r="C1324" s="12"/>
    </row>
    <row r="1325" spans="2:3" x14ac:dyDescent="0.2">
      <c r="B1325" s="12"/>
      <c r="C1325" s="12"/>
    </row>
    <row r="1326" spans="2:3" x14ac:dyDescent="0.2">
      <c r="B1326" s="12"/>
      <c r="C1326" s="12"/>
    </row>
    <row r="1327" spans="2:3" x14ac:dyDescent="0.2">
      <c r="B1327" s="12"/>
      <c r="C1327" s="12"/>
    </row>
    <row r="1328" spans="2:3" x14ac:dyDescent="0.2">
      <c r="B1328" s="12"/>
      <c r="C1328" s="12"/>
    </row>
    <row r="1329" spans="2:3" x14ac:dyDescent="0.2">
      <c r="B1329" s="12"/>
      <c r="C1329" s="12"/>
    </row>
    <row r="1330" spans="2:3" x14ac:dyDescent="0.2">
      <c r="B1330" s="12"/>
      <c r="C1330" s="12"/>
    </row>
    <row r="1331" spans="2:3" x14ac:dyDescent="0.2">
      <c r="B1331" s="12"/>
      <c r="C1331" s="12"/>
    </row>
    <row r="1332" spans="2:3" x14ac:dyDescent="0.2">
      <c r="B1332" s="12"/>
      <c r="C1332" s="12"/>
    </row>
    <row r="1333" spans="2:3" x14ac:dyDescent="0.2">
      <c r="B1333" s="12"/>
      <c r="C1333" s="12"/>
    </row>
    <row r="1334" spans="2:3" x14ac:dyDescent="0.2">
      <c r="B1334" s="12"/>
      <c r="C1334" s="12"/>
    </row>
    <row r="1335" spans="2:3" x14ac:dyDescent="0.2">
      <c r="B1335" s="12"/>
      <c r="C1335" s="12"/>
    </row>
    <row r="1336" spans="2:3" x14ac:dyDescent="0.2">
      <c r="B1336" s="12"/>
      <c r="C1336" s="12"/>
    </row>
    <row r="1337" spans="2:3" x14ac:dyDescent="0.2">
      <c r="B1337" s="12"/>
      <c r="C1337" s="12"/>
    </row>
    <row r="1338" spans="2:3" x14ac:dyDescent="0.2">
      <c r="B1338" s="12"/>
      <c r="C1338" s="12"/>
    </row>
    <row r="1339" spans="2:3" x14ac:dyDescent="0.2">
      <c r="B1339" s="12"/>
      <c r="C1339" s="12"/>
    </row>
    <row r="1340" spans="2:3" x14ac:dyDescent="0.2">
      <c r="B1340" s="12"/>
      <c r="C1340" s="12"/>
    </row>
    <row r="1341" spans="2:3" x14ac:dyDescent="0.2">
      <c r="B1341" s="12"/>
      <c r="C1341" s="12"/>
    </row>
    <row r="1342" spans="2:3" x14ac:dyDescent="0.2">
      <c r="B1342" s="12"/>
      <c r="C1342" s="12"/>
    </row>
    <row r="1343" spans="2:3" x14ac:dyDescent="0.2">
      <c r="B1343" s="12"/>
      <c r="C1343" s="12"/>
    </row>
    <row r="1344" spans="2:3" x14ac:dyDescent="0.2">
      <c r="B1344" s="12"/>
      <c r="C1344" s="12"/>
    </row>
    <row r="1345" spans="2:3" x14ac:dyDescent="0.2">
      <c r="B1345" s="12"/>
      <c r="C1345" s="12"/>
    </row>
    <row r="1346" spans="2:3" x14ac:dyDescent="0.2">
      <c r="B1346" s="12"/>
      <c r="C1346" s="12"/>
    </row>
    <row r="1347" spans="2:3" x14ac:dyDescent="0.2">
      <c r="B1347" s="12"/>
      <c r="C1347" s="12"/>
    </row>
    <row r="1348" spans="2:3" x14ac:dyDescent="0.2">
      <c r="B1348" s="12"/>
      <c r="C1348" s="12"/>
    </row>
    <row r="1349" spans="2:3" x14ac:dyDescent="0.2">
      <c r="B1349" s="12"/>
      <c r="C1349" s="12"/>
    </row>
    <row r="1350" spans="2:3" x14ac:dyDescent="0.2">
      <c r="B1350" s="12"/>
      <c r="C1350" s="12"/>
    </row>
    <row r="1351" spans="2:3" x14ac:dyDescent="0.2">
      <c r="B1351" s="12"/>
      <c r="C1351" s="12"/>
    </row>
    <row r="1352" spans="2:3" x14ac:dyDescent="0.2">
      <c r="B1352" s="12"/>
      <c r="C1352" s="12"/>
    </row>
    <row r="1353" spans="2:3" x14ac:dyDescent="0.2">
      <c r="B1353" s="12"/>
      <c r="C1353" s="12"/>
    </row>
    <row r="1354" spans="2:3" x14ac:dyDescent="0.2">
      <c r="B1354" s="12"/>
      <c r="C1354" s="12"/>
    </row>
    <row r="1355" spans="2:3" x14ac:dyDescent="0.2">
      <c r="B1355" s="12"/>
      <c r="C1355" s="12"/>
    </row>
    <row r="1356" spans="2:3" x14ac:dyDescent="0.2">
      <c r="B1356" s="12"/>
      <c r="C1356" s="12"/>
    </row>
    <row r="1357" spans="2:3" x14ac:dyDescent="0.2">
      <c r="B1357" s="12"/>
      <c r="C1357" s="12"/>
    </row>
    <row r="1358" spans="2:3" x14ac:dyDescent="0.2">
      <c r="B1358" s="12"/>
      <c r="C1358" s="12"/>
    </row>
    <row r="1359" spans="2:3" x14ac:dyDescent="0.2">
      <c r="B1359" s="12"/>
      <c r="C1359" s="12"/>
    </row>
    <row r="1360" spans="2:3" x14ac:dyDescent="0.2">
      <c r="B1360" s="12"/>
      <c r="C1360" s="12"/>
    </row>
    <row r="1361" spans="2:3" x14ac:dyDescent="0.2">
      <c r="B1361" s="12"/>
      <c r="C1361" s="12"/>
    </row>
    <row r="1362" spans="2:3" x14ac:dyDescent="0.2">
      <c r="B1362" s="12"/>
      <c r="C1362" s="12"/>
    </row>
    <row r="1363" spans="2:3" x14ac:dyDescent="0.2">
      <c r="B1363" s="12"/>
      <c r="C1363" s="12"/>
    </row>
    <row r="1364" spans="2:3" x14ac:dyDescent="0.2">
      <c r="B1364" s="12"/>
      <c r="C1364" s="12"/>
    </row>
    <row r="1365" spans="2:3" x14ac:dyDescent="0.2">
      <c r="B1365" s="12"/>
      <c r="C1365" s="12"/>
    </row>
    <row r="1366" spans="2:3" x14ac:dyDescent="0.2">
      <c r="B1366" s="12"/>
      <c r="C1366" s="12"/>
    </row>
    <row r="1367" spans="2:3" x14ac:dyDescent="0.2">
      <c r="B1367" s="12"/>
      <c r="C1367" s="12"/>
    </row>
    <row r="1368" spans="2:3" x14ac:dyDescent="0.2">
      <c r="B1368" s="12"/>
      <c r="C1368" s="12"/>
    </row>
    <row r="1369" spans="2:3" x14ac:dyDescent="0.2">
      <c r="B1369" s="12"/>
      <c r="C1369" s="12"/>
    </row>
    <row r="1370" spans="2:3" x14ac:dyDescent="0.2">
      <c r="B1370" s="12"/>
      <c r="C1370" s="12"/>
    </row>
    <row r="1371" spans="2:3" x14ac:dyDescent="0.2">
      <c r="B1371" s="12"/>
      <c r="C1371" s="12"/>
    </row>
    <row r="1372" spans="2:3" x14ac:dyDescent="0.2">
      <c r="B1372" s="12"/>
      <c r="C1372" s="12"/>
    </row>
    <row r="1373" spans="2:3" x14ac:dyDescent="0.2">
      <c r="B1373" s="12"/>
      <c r="C1373" s="12"/>
    </row>
    <row r="1374" spans="2:3" x14ac:dyDescent="0.2">
      <c r="B1374" s="12"/>
      <c r="C1374" s="12"/>
    </row>
    <row r="1375" spans="2:3" x14ac:dyDescent="0.2">
      <c r="B1375" s="12"/>
      <c r="C1375" s="12"/>
    </row>
    <row r="1376" spans="2:3" x14ac:dyDescent="0.2">
      <c r="B1376" s="12"/>
      <c r="C1376" s="12"/>
    </row>
    <row r="1377" spans="2:3" x14ac:dyDescent="0.2">
      <c r="B1377" s="12"/>
      <c r="C1377" s="12"/>
    </row>
    <row r="1378" spans="2:3" x14ac:dyDescent="0.2">
      <c r="B1378" s="12"/>
      <c r="C1378" s="12"/>
    </row>
    <row r="1379" spans="2:3" x14ac:dyDescent="0.2">
      <c r="B1379" s="12"/>
      <c r="C1379" s="12"/>
    </row>
    <row r="1380" spans="2:3" x14ac:dyDescent="0.2">
      <c r="B1380" s="12"/>
      <c r="C1380" s="12"/>
    </row>
    <row r="1381" spans="2:3" x14ac:dyDescent="0.2">
      <c r="B1381" s="12"/>
      <c r="C1381" s="12"/>
    </row>
    <row r="1382" spans="2:3" x14ac:dyDescent="0.2">
      <c r="B1382" s="12"/>
      <c r="C1382" s="12"/>
    </row>
    <row r="1383" spans="2:3" x14ac:dyDescent="0.2">
      <c r="B1383" s="12"/>
      <c r="C1383" s="12"/>
    </row>
    <row r="1384" spans="2:3" x14ac:dyDescent="0.2">
      <c r="B1384" s="12"/>
      <c r="C1384" s="12"/>
    </row>
    <row r="1385" spans="2:3" x14ac:dyDescent="0.2">
      <c r="B1385" s="12"/>
      <c r="C1385" s="12"/>
    </row>
    <row r="1386" spans="2:3" x14ac:dyDescent="0.2">
      <c r="B1386" s="12"/>
      <c r="C1386" s="12"/>
    </row>
    <row r="1387" spans="2:3" x14ac:dyDescent="0.2">
      <c r="B1387" s="12"/>
      <c r="C1387" s="12"/>
    </row>
    <row r="1388" spans="2:3" x14ac:dyDescent="0.2">
      <c r="B1388" s="12"/>
      <c r="C1388" s="12"/>
    </row>
    <row r="1389" spans="2:3" x14ac:dyDescent="0.2">
      <c r="B1389" s="12"/>
      <c r="C1389" s="12"/>
    </row>
    <row r="1390" spans="2:3" x14ac:dyDescent="0.2">
      <c r="B1390" s="12"/>
      <c r="C1390" s="12"/>
    </row>
    <row r="1391" spans="2:3" x14ac:dyDescent="0.2">
      <c r="B1391" s="12"/>
      <c r="C1391" s="12"/>
    </row>
    <row r="1392" spans="2:3" x14ac:dyDescent="0.2">
      <c r="B1392" s="12"/>
      <c r="C1392" s="12"/>
    </row>
    <row r="1393" spans="2:3" x14ac:dyDescent="0.2">
      <c r="B1393" s="12"/>
      <c r="C1393" s="12"/>
    </row>
    <row r="1394" spans="2:3" x14ac:dyDescent="0.2">
      <c r="B1394" s="12"/>
      <c r="C1394" s="12"/>
    </row>
    <row r="1395" spans="2:3" x14ac:dyDescent="0.2">
      <c r="B1395" s="12"/>
      <c r="C1395" s="12"/>
    </row>
    <row r="1396" spans="2:3" x14ac:dyDescent="0.2">
      <c r="B1396" s="12"/>
      <c r="C1396" s="12"/>
    </row>
    <row r="1397" spans="2:3" x14ac:dyDescent="0.2">
      <c r="B1397" s="12"/>
      <c r="C1397" s="12"/>
    </row>
    <row r="1398" spans="2:3" x14ac:dyDescent="0.2">
      <c r="B1398" s="12"/>
      <c r="C1398" s="12"/>
    </row>
    <row r="1399" spans="2:3" x14ac:dyDescent="0.2">
      <c r="B1399" s="12"/>
      <c r="C1399" s="12"/>
    </row>
    <row r="1400" spans="2:3" x14ac:dyDescent="0.2">
      <c r="B1400" s="12"/>
      <c r="C1400" s="12"/>
    </row>
    <row r="1401" spans="2:3" x14ac:dyDescent="0.2">
      <c r="B1401" s="12"/>
      <c r="C1401" s="12"/>
    </row>
    <row r="1402" spans="2:3" x14ac:dyDescent="0.2">
      <c r="B1402" s="12"/>
      <c r="C1402" s="12"/>
    </row>
    <row r="1403" spans="2:3" x14ac:dyDescent="0.2">
      <c r="B1403" s="12"/>
      <c r="C1403" s="12"/>
    </row>
    <row r="1404" spans="2:3" x14ac:dyDescent="0.2">
      <c r="B1404" s="12"/>
      <c r="C1404" s="12"/>
    </row>
    <row r="1405" spans="2:3" x14ac:dyDescent="0.2">
      <c r="B1405" s="12"/>
      <c r="C1405" s="12"/>
    </row>
    <row r="1406" spans="2:3" x14ac:dyDescent="0.2">
      <c r="B1406" s="12"/>
      <c r="C1406" s="12"/>
    </row>
    <row r="1407" spans="2:3" x14ac:dyDescent="0.2">
      <c r="B1407" s="12"/>
      <c r="C1407" s="12"/>
    </row>
    <row r="1408" spans="2:3" x14ac:dyDescent="0.2">
      <c r="B1408" s="12"/>
      <c r="C1408" s="12"/>
    </row>
    <row r="1409" spans="2:3" x14ac:dyDescent="0.2">
      <c r="B1409" s="12"/>
      <c r="C1409" s="12"/>
    </row>
    <row r="1410" spans="2:3" x14ac:dyDescent="0.2">
      <c r="B1410" s="12"/>
      <c r="C1410" s="12"/>
    </row>
    <row r="1411" spans="2:3" x14ac:dyDescent="0.2">
      <c r="B1411" s="12"/>
      <c r="C1411" s="12"/>
    </row>
    <row r="1412" spans="2:3" x14ac:dyDescent="0.2">
      <c r="B1412" s="12"/>
      <c r="C1412" s="12"/>
    </row>
    <row r="1413" spans="2:3" x14ac:dyDescent="0.2">
      <c r="B1413" s="12"/>
      <c r="C1413" s="12"/>
    </row>
    <row r="1414" spans="2:3" x14ac:dyDescent="0.2">
      <c r="B1414" s="12"/>
      <c r="C1414" s="12"/>
    </row>
    <row r="1415" spans="2:3" x14ac:dyDescent="0.2">
      <c r="B1415" s="12"/>
      <c r="C1415" s="12"/>
    </row>
    <row r="1416" spans="2:3" x14ac:dyDescent="0.2">
      <c r="B1416" s="12"/>
      <c r="C1416" s="12"/>
    </row>
    <row r="1417" spans="2:3" x14ac:dyDescent="0.2">
      <c r="B1417" s="12"/>
      <c r="C1417" s="12"/>
    </row>
    <row r="1418" spans="2:3" x14ac:dyDescent="0.2">
      <c r="B1418" s="12"/>
      <c r="C1418" s="12"/>
    </row>
    <row r="1419" spans="2:3" x14ac:dyDescent="0.2">
      <c r="B1419" s="12"/>
      <c r="C1419" s="12"/>
    </row>
    <row r="1420" spans="2:3" x14ac:dyDescent="0.2">
      <c r="B1420" s="12"/>
      <c r="C1420" s="12"/>
    </row>
    <row r="1421" spans="2:3" x14ac:dyDescent="0.2">
      <c r="B1421" s="12"/>
      <c r="C1421" s="12"/>
    </row>
    <row r="1422" spans="2:3" x14ac:dyDescent="0.2">
      <c r="B1422" s="12"/>
      <c r="C1422" s="12"/>
    </row>
    <row r="1423" spans="2:3" x14ac:dyDescent="0.2">
      <c r="B1423" s="12"/>
      <c r="C1423" s="12"/>
    </row>
    <row r="1424" spans="2:3" x14ac:dyDescent="0.2">
      <c r="B1424" s="12"/>
      <c r="C1424" s="12"/>
    </row>
    <row r="1425" spans="2:3" x14ac:dyDescent="0.2">
      <c r="B1425" s="12"/>
      <c r="C1425" s="12"/>
    </row>
    <row r="1426" spans="2:3" x14ac:dyDescent="0.2">
      <c r="B1426" s="12"/>
      <c r="C1426" s="12"/>
    </row>
    <row r="1427" spans="2:3" x14ac:dyDescent="0.2">
      <c r="B1427" s="12"/>
      <c r="C1427" s="12"/>
    </row>
    <row r="1428" spans="2:3" x14ac:dyDescent="0.2">
      <c r="B1428" s="12"/>
      <c r="C1428" s="12"/>
    </row>
    <row r="1429" spans="2:3" x14ac:dyDescent="0.2">
      <c r="B1429" s="12"/>
      <c r="C1429" s="12"/>
    </row>
    <row r="1430" spans="2:3" x14ac:dyDescent="0.2">
      <c r="B1430" s="12"/>
      <c r="C1430" s="12"/>
    </row>
    <row r="1431" spans="2:3" x14ac:dyDescent="0.2">
      <c r="B1431" s="12"/>
      <c r="C1431" s="12"/>
    </row>
    <row r="1432" spans="2:3" x14ac:dyDescent="0.2">
      <c r="B1432" s="12"/>
      <c r="C1432" s="12"/>
    </row>
    <row r="1433" spans="2:3" x14ac:dyDescent="0.2">
      <c r="B1433" s="12"/>
      <c r="C1433" s="12"/>
    </row>
    <row r="1434" spans="2:3" x14ac:dyDescent="0.2">
      <c r="B1434" s="12"/>
      <c r="C1434" s="12"/>
    </row>
    <row r="1435" spans="2:3" x14ac:dyDescent="0.2">
      <c r="B1435" s="12"/>
      <c r="C1435" s="12"/>
    </row>
    <row r="1436" spans="2:3" x14ac:dyDescent="0.2">
      <c r="B1436" s="12"/>
      <c r="C1436" s="12"/>
    </row>
    <row r="1437" spans="2:3" x14ac:dyDescent="0.2">
      <c r="B1437" s="12"/>
      <c r="C1437" s="12"/>
    </row>
    <row r="1438" spans="2:3" x14ac:dyDescent="0.2">
      <c r="B1438" s="12"/>
      <c r="C1438" s="12"/>
    </row>
    <row r="1439" spans="2:3" x14ac:dyDescent="0.2">
      <c r="B1439" s="12"/>
      <c r="C1439" s="12"/>
    </row>
    <row r="1440" spans="2:3" x14ac:dyDescent="0.2">
      <c r="B1440" s="12"/>
      <c r="C1440" s="12"/>
    </row>
    <row r="1441" spans="2:3" x14ac:dyDescent="0.2">
      <c r="B1441" s="12"/>
      <c r="C1441" s="12"/>
    </row>
    <row r="1442" spans="2:3" x14ac:dyDescent="0.2">
      <c r="B1442" s="12"/>
      <c r="C1442" s="12"/>
    </row>
    <row r="1443" spans="2:3" x14ac:dyDescent="0.2">
      <c r="B1443" s="12"/>
      <c r="C1443" s="12"/>
    </row>
    <row r="1444" spans="2:3" x14ac:dyDescent="0.2">
      <c r="B1444" s="12"/>
      <c r="C1444" s="12"/>
    </row>
    <row r="1445" spans="2:3" x14ac:dyDescent="0.2">
      <c r="B1445" s="12"/>
      <c r="C1445" s="12"/>
    </row>
    <row r="1446" spans="2:3" x14ac:dyDescent="0.2">
      <c r="B1446" s="12"/>
      <c r="C1446" s="12"/>
    </row>
    <row r="1447" spans="2:3" x14ac:dyDescent="0.2">
      <c r="B1447" s="12"/>
      <c r="C1447" s="12"/>
    </row>
    <row r="1448" spans="2:3" x14ac:dyDescent="0.2">
      <c r="B1448" s="12"/>
      <c r="C1448" s="12"/>
    </row>
    <row r="1449" spans="2:3" x14ac:dyDescent="0.2">
      <c r="B1449" s="12"/>
      <c r="C1449" s="12"/>
    </row>
    <row r="1450" spans="2:3" x14ac:dyDescent="0.2">
      <c r="B1450" s="12"/>
      <c r="C1450" s="12"/>
    </row>
    <row r="1451" spans="2:3" x14ac:dyDescent="0.2">
      <c r="B1451" s="12"/>
      <c r="C1451" s="12"/>
    </row>
    <row r="1452" spans="2:3" x14ac:dyDescent="0.2">
      <c r="B1452" s="12"/>
      <c r="C1452" s="12"/>
    </row>
    <row r="1453" spans="2:3" x14ac:dyDescent="0.2">
      <c r="B1453" s="12"/>
      <c r="C1453" s="12"/>
    </row>
    <row r="1454" spans="2:3" x14ac:dyDescent="0.2">
      <c r="B1454" s="12"/>
      <c r="C1454" s="12"/>
    </row>
    <row r="1455" spans="2:3" x14ac:dyDescent="0.2">
      <c r="B1455" s="12"/>
      <c r="C1455" s="12"/>
    </row>
    <row r="1456" spans="2:3" x14ac:dyDescent="0.2">
      <c r="B1456" s="12"/>
      <c r="C1456" s="12"/>
    </row>
    <row r="1457" spans="2:3" x14ac:dyDescent="0.2">
      <c r="B1457" s="12"/>
      <c r="C1457" s="12"/>
    </row>
    <row r="1458" spans="2:3" x14ac:dyDescent="0.2">
      <c r="B1458" s="12"/>
      <c r="C1458" s="12"/>
    </row>
    <row r="1459" spans="2:3" x14ac:dyDescent="0.2">
      <c r="B1459" s="12"/>
      <c r="C1459" s="12"/>
    </row>
    <row r="1460" spans="2:3" x14ac:dyDescent="0.2">
      <c r="B1460" s="12"/>
      <c r="C1460" s="12"/>
    </row>
    <row r="1461" spans="2:3" x14ac:dyDescent="0.2">
      <c r="B1461" s="12"/>
      <c r="C1461" s="12"/>
    </row>
    <row r="1462" spans="2:3" x14ac:dyDescent="0.2">
      <c r="B1462" s="12"/>
      <c r="C1462" s="12"/>
    </row>
    <row r="1463" spans="2:3" x14ac:dyDescent="0.2">
      <c r="B1463" s="12"/>
      <c r="C1463" s="12"/>
    </row>
    <row r="1464" spans="2:3" x14ac:dyDescent="0.2">
      <c r="B1464" s="12"/>
      <c r="C1464" s="12"/>
    </row>
    <row r="1465" spans="2:3" x14ac:dyDescent="0.2">
      <c r="B1465" s="12"/>
      <c r="C1465" s="12"/>
    </row>
    <row r="1466" spans="2:3" x14ac:dyDescent="0.2">
      <c r="B1466" s="12"/>
      <c r="C1466" s="12"/>
    </row>
    <row r="1467" spans="2:3" x14ac:dyDescent="0.2">
      <c r="B1467" s="12"/>
      <c r="C1467" s="12"/>
    </row>
    <row r="1468" spans="2:3" x14ac:dyDescent="0.2">
      <c r="B1468" s="12"/>
      <c r="C1468" s="12"/>
    </row>
    <row r="1469" spans="2:3" x14ac:dyDescent="0.2">
      <c r="B1469" s="12"/>
      <c r="C1469" s="12"/>
    </row>
    <row r="1470" spans="2:3" x14ac:dyDescent="0.2">
      <c r="B1470" s="12"/>
      <c r="C1470" s="12"/>
    </row>
    <row r="1471" spans="2:3" x14ac:dyDescent="0.2">
      <c r="B1471" s="12"/>
      <c r="C1471" s="12"/>
    </row>
    <row r="1472" spans="2:3" x14ac:dyDescent="0.2">
      <c r="B1472" s="12"/>
      <c r="C1472" s="12"/>
    </row>
    <row r="1473" spans="2:3" x14ac:dyDescent="0.2">
      <c r="B1473" s="12"/>
      <c r="C1473" s="12"/>
    </row>
    <row r="1474" spans="2:3" x14ac:dyDescent="0.2">
      <c r="B1474" s="12"/>
      <c r="C1474" s="12"/>
    </row>
    <row r="1475" spans="2:3" x14ac:dyDescent="0.2">
      <c r="B1475" s="12"/>
      <c r="C1475" s="12"/>
    </row>
    <row r="1476" spans="2:3" x14ac:dyDescent="0.2">
      <c r="B1476" s="12"/>
      <c r="C1476" s="12"/>
    </row>
    <row r="1477" spans="2:3" x14ac:dyDescent="0.2">
      <c r="B1477" s="12"/>
      <c r="C1477" s="12"/>
    </row>
    <row r="1478" spans="2:3" x14ac:dyDescent="0.2">
      <c r="B1478" s="12"/>
      <c r="C1478" s="12"/>
    </row>
    <row r="1479" spans="2:3" x14ac:dyDescent="0.2">
      <c r="B1479" s="12"/>
      <c r="C1479" s="12"/>
    </row>
    <row r="1480" spans="2:3" x14ac:dyDescent="0.2">
      <c r="B1480" s="12"/>
      <c r="C1480" s="12"/>
    </row>
    <row r="1481" spans="2:3" x14ac:dyDescent="0.2">
      <c r="B1481" s="12"/>
      <c r="C1481" s="12"/>
    </row>
    <row r="1482" spans="2:3" x14ac:dyDescent="0.2">
      <c r="B1482" s="12"/>
      <c r="C1482" s="12"/>
    </row>
    <row r="1483" spans="2:3" x14ac:dyDescent="0.2">
      <c r="B1483" s="12"/>
      <c r="C1483" s="12"/>
    </row>
    <row r="1484" spans="2:3" x14ac:dyDescent="0.2">
      <c r="B1484" s="12"/>
      <c r="C1484" s="12"/>
    </row>
    <row r="1485" spans="2:3" x14ac:dyDescent="0.2">
      <c r="B1485" s="12"/>
      <c r="C1485" s="12"/>
    </row>
    <row r="1486" spans="2:3" x14ac:dyDescent="0.2">
      <c r="B1486" s="12"/>
      <c r="C1486" s="12"/>
    </row>
    <row r="1487" spans="2:3" x14ac:dyDescent="0.2">
      <c r="B1487" s="12"/>
      <c r="C1487" s="12"/>
    </row>
    <row r="1488" spans="2:3" x14ac:dyDescent="0.2">
      <c r="B1488" s="12"/>
      <c r="C1488" s="12"/>
    </row>
    <row r="1489" spans="2:3" x14ac:dyDescent="0.2">
      <c r="B1489" s="12"/>
      <c r="C1489" s="12"/>
    </row>
    <row r="1490" spans="2:3" x14ac:dyDescent="0.2">
      <c r="B1490" s="12"/>
      <c r="C1490" s="12"/>
    </row>
    <row r="1491" spans="2:3" x14ac:dyDescent="0.2">
      <c r="B1491" s="12"/>
      <c r="C1491" s="12"/>
    </row>
    <row r="1492" spans="2:3" x14ac:dyDescent="0.2">
      <c r="B1492" s="12"/>
      <c r="C1492" s="12"/>
    </row>
    <row r="1493" spans="2:3" x14ac:dyDescent="0.2">
      <c r="B1493" s="12"/>
      <c r="C1493" s="12"/>
    </row>
    <row r="1494" spans="2:3" x14ac:dyDescent="0.2">
      <c r="B1494" s="12"/>
      <c r="C1494" s="12"/>
    </row>
    <row r="1495" spans="2:3" x14ac:dyDescent="0.2">
      <c r="B1495" s="12"/>
      <c r="C1495" s="12"/>
    </row>
    <row r="1496" spans="2:3" x14ac:dyDescent="0.2">
      <c r="B1496" s="12"/>
      <c r="C1496" s="12"/>
    </row>
    <row r="1497" spans="2:3" x14ac:dyDescent="0.2">
      <c r="B1497" s="12"/>
      <c r="C1497" s="12"/>
    </row>
    <row r="1498" spans="2:3" x14ac:dyDescent="0.2">
      <c r="B1498" s="12"/>
      <c r="C1498" s="12"/>
    </row>
    <row r="1499" spans="2:3" x14ac:dyDescent="0.2">
      <c r="B1499" s="12"/>
      <c r="C1499" s="12"/>
    </row>
    <row r="1500" spans="2:3" x14ac:dyDescent="0.2">
      <c r="B1500" s="12"/>
      <c r="C1500" s="12"/>
    </row>
    <row r="1501" spans="2:3" x14ac:dyDescent="0.2">
      <c r="B1501" s="12"/>
      <c r="C1501" s="12"/>
    </row>
    <row r="1502" spans="2:3" x14ac:dyDescent="0.2">
      <c r="B1502" s="12"/>
      <c r="C1502" s="12"/>
    </row>
    <row r="1503" spans="2:3" x14ac:dyDescent="0.2">
      <c r="B1503" s="12"/>
      <c r="C1503" s="12"/>
    </row>
    <row r="1504" spans="2:3" x14ac:dyDescent="0.2">
      <c r="B1504" s="12"/>
      <c r="C1504" s="12"/>
    </row>
    <row r="1505" spans="2:3" x14ac:dyDescent="0.2">
      <c r="B1505" s="12"/>
      <c r="C1505" s="12"/>
    </row>
    <row r="1506" spans="2:3" x14ac:dyDescent="0.2">
      <c r="B1506" s="12"/>
      <c r="C1506" s="12"/>
    </row>
    <row r="1507" spans="2:3" x14ac:dyDescent="0.2">
      <c r="B1507" s="12"/>
      <c r="C1507" s="12"/>
    </row>
    <row r="1508" spans="2:3" x14ac:dyDescent="0.2">
      <c r="B1508" s="12"/>
      <c r="C1508" s="12"/>
    </row>
    <row r="1509" spans="2:3" x14ac:dyDescent="0.2">
      <c r="B1509" s="12"/>
      <c r="C1509" s="12"/>
    </row>
    <row r="1510" spans="2:3" x14ac:dyDescent="0.2">
      <c r="B1510" s="12"/>
      <c r="C1510" s="12"/>
    </row>
    <row r="1511" spans="2:3" x14ac:dyDescent="0.2">
      <c r="B1511" s="12"/>
      <c r="C1511" s="12"/>
    </row>
    <row r="1512" spans="2:3" x14ac:dyDescent="0.2">
      <c r="B1512" s="12"/>
      <c r="C1512" s="12"/>
    </row>
    <row r="1513" spans="2:3" x14ac:dyDescent="0.2">
      <c r="B1513" s="12"/>
      <c r="C1513" s="12"/>
    </row>
    <row r="1514" spans="2:3" x14ac:dyDescent="0.2">
      <c r="B1514" s="12"/>
      <c r="C1514" s="12"/>
    </row>
    <row r="1515" spans="2:3" x14ac:dyDescent="0.2">
      <c r="B1515" s="12"/>
      <c r="C1515" s="12"/>
    </row>
    <row r="1516" spans="2:3" x14ac:dyDescent="0.2">
      <c r="B1516" s="12"/>
      <c r="C1516" s="12"/>
    </row>
    <row r="1517" spans="2:3" x14ac:dyDescent="0.2">
      <c r="B1517" s="12"/>
      <c r="C1517" s="12"/>
    </row>
    <row r="1518" spans="2:3" x14ac:dyDescent="0.2">
      <c r="B1518" s="12"/>
      <c r="C1518" s="12"/>
    </row>
    <row r="1519" spans="2:3" x14ac:dyDescent="0.2">
      <c r="B1519" s="12"/>
      <c r="C1519" s="12"/>
    </row>
    <row r="1520" spans="2:3" x14ac:dyDescent="0.2">
      <c r="B1520" s="12"/>
      <c r="C1520" s="12"/>
    </row>
    <row r="1521" spans="2:3" x14ac:dyDescent="0.2">
      <c r="B1521" s="12"/>
      <c r="C1521" s="12"/>
    </row>
    <row r="1522" spans="2:3" x14ac:dyDescent="0.2">
      <c r="B1522" s="12"/>
      <c r="C1522" s="12"/>
    </row>
    <row r="1523" spans="2:3" x14ac:dyDescent="0.2">
      <c r="B1523" s="12"/>
      <c r="C1523" s="12"/>
    </row>
    <row r="1524" spans="2:3" x14ac:dyDescent="0.2">
      <c r="B1524" s="12"/>
      <c r="C1524" s="12"/>
    </row>
    <row r="1525" spans="2:3" x14ac:dyDescent="0.2">
      <c r="B1525" s="12"/>
      <c r="C1525" s="12"/>
    </row>
    <row r="1526" spans="2:3" x14ac:dyDescent="0.2">
      <c r="B1526" s="12"/>
      <c r="C1526" s="12"/>
    </row>
    <row r="1527" spans="2:3" x14ac:dyDescent="0.2">
      <c r="B1527" s="12"/>
      <c r="C1527" s="12"/>
    </row>
    <row r="1528" spans="2:3" x14ac:dyDescent="0.2">
      <c r="B1528" s="12"/>
      <c r="C1528" s="12"/>
    </row>
    <row r="1529" spans="2:3" x14ac:dyDescent="0.2">
      <c r="B1529" s="12"/>
      <c r="C1529" s="12"/>
    </row>
    <row r="1530" spans="2:3" x14ac:dyDescent="0.2">
      <c r="B1530" s="12"/>
      <c r="C1530" s="12"/>
    </row>
    <row r="1531" spans="2:3" x14ac:dyDescent="0.2">
      <c r="B1531" s="12"/>
      <c r="C1531" s="12"/>
    </row>
    <row r="1532" spans="2:3" x14ac:dyDescent="0.2">
      <c r="B1532" s="12"/>
      <c r="C1532" s="12"/>
    </row>
    <row r="1533" spans="2:3" x14ac:dyDescent="0.2">
      <c r="B1533" s="12"/>
      <c r="C1533" s="12"/>
    </row>
    <row r="1534" spans="2:3" x14ac:dyDescent="0.2">
      <c r="B1534" s="12"/>
      <c r="C1534" s="12"/>
    </row>
    <row r="1535" spans="2:3" x14ac:dyDescent="0.2">
      <c r="B1535" s="12"/>
      <c r="C1535" s="12"/>
    </row>
    <row r="1536" spans="2:3" x14ac:dyDescent="0.2">
      <c r="B1536" s="12"/>
      <c r="C1536" s="12"/>
    </row>
    <row r="1537" spans="2:3" x14ac:dyDescent="0.2">
      <c r="B1537" s="12"/>
      <c r="C1537" s="12"/>
    </row>
    <row r="1538" spans="2:3" x14ac:dyDescent="0.2">
      <c r="B1538" s="12"/>
      <c r="C1538" s="12"/>
    </row>
    <row r="1539" spans="2:3" x14ac:dyDescent="0.2">
      <c r="B1539" s="12"/>
      <c r="C1539" s="12"/>
    </row>
    <row r="1540" spans="2:3" x14ac:dyDescent="0.2">
      <c r="B1540" s="12"/>
      <c r="C1540" s="12"/>
    </row>
    <row r="1541" spans="2:3" x14ac:dyDescent="0.2">
      <c r="B1541" s="12"/>
      <c r="C1541" s="12"/>
    </row>
    <row r="1542" spans="2:3" x14ac:dyDescent="0.2">
      <c r="B1542" s="12"/>
      <c r="C1542" s="12"/>
    </row>
    <row r="1543" spans="2:3" x14ac:dyDescent="0.2">
      <c r="B1543" s="12"/>
      <c r="C1543" s="12"/>
    </row>
    <row r="1544" spans="2:3" x14ac:dyDescent="0.2">
      <c r="B1544" s="12"/>
      <c r="C1544" s="12"/>
    </row>
    <row r="1545" spans="2:3" x14ac:dyDescent="0.2">
      <c r="B1545" s="12"/>
      <c r="C1545" s="12"/>
    </row>
    <row r="1546" spans="2:3" x14ac:dyDescent="0.2">
      <c r="B1546" s="12"/>
      <c r="C1546" s="12"/>
    </row>
    <row r="1547" spans="2:3" x14ac:dyDescent="0.2">
      <c r="B1547" s="12"/>
      <c r="C1547" s="12"/>
    </row>
    <row r="1548" spans="2:3" x14ac:dyDescent="0.2">
      <c r="B1548" s="12"/>
      <c r="C1548" s="12"/>
    </row>
    <row r="1549" spans="2:3" x14ac:dyDescent="0.2">
      <c r="B1549" s="12"/>
      <c r="C1549" s="12"/>
    </row>
    <row r="1550" spans="2:3" x14ac:dyDescent="0.2">
      <c r="B1550" s="12"/>
      <c r="C1550" s="12"/>
    </row>
    <row r="1551" spans="2:3" x14ac:dyDescent="0.2">
      <c r="B1551" s="12"/>
      <c r="C1551" s="12"/>
    </row>
    <row r="1552" spans="2:3" x14ac:dyDescent="0.2">
      <c r="B1552" s="12"/>
      <c r="C1552" s="12"/>
    </row>
    <row r="1553" spans="2:3" x14ac:dyDescent="0.2">
      <c r="B1553" s="12"/>
      <c r="C1553" s="12"/>
    </row>
    <row r="1554" spans="2:3" x14ac:dyDescent="0.2">
      <c r="B1554" s="12"/>
      <c r="C1554" s="12"/>
    </row>
    <row r="1555" spans="2:3" x14ac:dyDescent="0.2">
      <c r="B1555" s="12"/>
      <c r="C1555" s="12"/>
    </row>
    <row r="1556" spans="2:3" x14ac:dyDescent="0.2">
      <c r="B1556" s="12"/>
      <c r="C1556" s="12"/>
    </row>
    <row r="1557" spans="2:3" x14ac:dyDescent="0.2">
      <c r="B1557" s="12"/>
      <c r="C1557" s="12"/>
    </row>
    <row r="1558" spans="2:3" x14ac:dyDescent="0.2">
      <c r="B1558" s="12"/>
      <c r="C1558" s="12"/>
    </row>
    <row r="1559" spans="2:3" x14ac:dyDescent="0.2">
      <c r="B1559" s="12"/>
      <c r="C1559" s="12"/>
    </row>
    <row r="1560" spans="2:3" x14ac:dyDescent="0.2">
      <c r="B1560" s="12"/>
      <c r="C1560" s="12"/>
    </row>
    <row r="1561" spans="2:3" x14ac:dyDescent="0.2">
      <c r="B1561" s="12"/>
      <c r="C1561" s="12"/>
    </row>
    <row r="1562" spans="2:3" x14ac:dyDescent="0.2">
      <c r="B1562" s="12"/>
      <c r="C1562" s="12"/>
    </row>
    <row r="1563" spans="2:3" x14ac:dyDescent="0.2">
      <c r="B1563" s="12"/>
      <c r="C1563" s="12"/>
    </row>
    <row r="1564" spans="2:3" x14ac:dyDescent="0.2">
      <c r="B1564" s="12"/>
      <c r="C1564" s="12"/>
    </row>
    <row r="1565" spans="2:3" x14ac:dyDescent="0.2">
      <c r="B1565" s="12"/>
      <c r="C1565" s="12"/>
    </row>
    <row r="1566" spans="2:3" x14ac:dyDescent="0.2">
      <c r="B1566" s="12"/>
      <c r="C1566" s="12"/>
    </row>
    <row r="1567" spans="2:3" x14ac:dyDescent="0.2">
      <c r="B1567" s="12"/>
      <c r="C1567" s="12"/>
    </row>
    <row r="1568" spans="2:3" x14ac:dyDescent="0.2">
      <c r="B1568" s="12"/>
      <c r="C1568" s="12"/>
    </row>
    <row r="1569" spans="2:3" x14ac:dyDescent="0.2">
      <c r="B1569" s="12"/>
      <c r="C1569" s="12"/>
    </row>
    <row r="1570" spans="2:3" x14ac:dyDescent="0.2">
      <c r="B1570" s="12"/>
      <c r="C1570" s="12"/>
    </row>
    <row r="1571" spans="2:3" x14ac:dyDescent="0.2">
      <c r="B1571" s="12"/>
      <c r="C1571" s="12"/>
    </row>
    <row r="1572" spans="2:3" x14ac:dyDescent="0.2">
      <c r="B1572" s="12"/>
      <c r="C1572" s="12"/>
    </row>
    <row r="1573" spans="2:3" x14ac:dyDescent="0.2">
      <c r="B1573" s="12"/>
      <c r="C1573" s="12"/>
    </row>
    <row r="1574" spans="2:3" x14ac:dyDescent="0.2">
      <c r="B1574" s="12"/>
      <c r="C1574" s="12"/>
    </row>
    <row r="1575" spans="2:3" x14ac:dyDescent="0.2">
      <c r="B1575" s="12"/>
      <c r="C1575" s="12"/>
    </row>
    <row r="1576" spans="2:3" x14ac:dyDescent="0.2">
      <c r="B1576" s="12"/>
      <c r="C1576" s="12"/>
    </row>
    <row r="1577" spans="2:3" x14ac:dyDescent="0.2">
      <c r="B1577" s="12"/>
      <c r="C1577" s="12"/>
    </row>
    <row r="1578" spans="2:3" x14ac:dyDescent="0.2">
      <c r="B1578" s="12"/>
      <c r="C1578" s="12"/>
    </row>
    <row r="1579" spans="2:3" x14ac:dyDescent="0.2">
      <c r="B1579" s="12"/>
      <c r="C1579" s="12"/>
    </row>
    <row r="1580" spans="2:3" x14ac:dyDescent="0.2">
      <c r="B1580" s="12"/>
      <c r="C1580" s="12"/>
    </row>
    <row r="1581" spans="2:3" x14ac:dyDescent="0.2">
      <c r="B1581" s="12"/>
      <c r="C1581" s="12"/>
    </row>
    <row r="1582" spans="2:3" x14ac:dyDescent="0.2">
      <c r="B1582" s="12"/>
      <c r="C1582" s="12"/>
    </row>
    <row r="1583" spans="2:3" x14ac:dyDescent="0.2">
      <c r="B1583" s="12"/>
      <c r="C1583" s="12"/>
    </row>
    <row r="1584" spans="2:3" x14ac:dyDescent="0.2">
      <c r="B1584" s="12"/>
      <c r="C1584" s="12"/>
    </row>
    <row r="1585" spans="2:3" x14ac:dyDescent="0.2">
      <c r="B1585" s="12"/>
      <c r="C1585" s="12"/>
    </row>
    <row r="1586" spans="2:3" x14ac:dyDescent="0.2">
      <c r="B1586" s="12"/>
      <c r="C1586" s="12"/>
    </row>
    <row r="1587" spans="2:3" x14ac:dyDescent="0.2">
      <c r="B1587" s="12"/>
      <c r="C1587" s="12"/>
    </row>
    <row r="1588" spans="2:3" x14ac:dyDescent="0.2">
      <c r="B1588" s="12"/>
      <c r="C1588" s="12"/>
    </row>
    <row r="1589" spans="2:3" x14ac:dyDescent="0.2">
      <c r="B1589" s="12"/>
      <c r="C1589" s="12"/>
    </row>
    <row r="1590" spans="2:3" x14ac:dyDescent="0.2">
      <c r="B1590" s="12"/>
      <c r="C1590" s="12"/>
    </row>
    <row r="1591" spans="2:3" x14ac:dyDescent="0.2">
      <c r="B1591" s="12"/>
      <c r="C1591" s="12"/>
    </row>
    <row r="1592" spans="2:3" x14ac:dyDescent="0.2">
      <c r="B1592" s="12"/>
      <c r="C1592" s="12"/>
    </row>
    <row r="1593" spans="2:3" x14ac:dyDescent="0.2">
      <c r="B1593" s="12"/>
      <c r="C1593" s="12"/>
    </row>
    <row r="1594" spans="2:3" x14ac:dyDescent="0.2">
      <c r="B1594" s="12"/>
      <c r="C1594" s="12"/>
    </row>
    <row r="1595" spans="2:3" x14ac:dyDescent="0.2">
      <c r="B1595" s="12"/>
      <c r="C1595" s="12"/>
    </row>
    <row r="1596" spans="2:3" x14ac:dyDescent="0.2">
      <c r="B1596" s="12"/>
      <c r="C1596" s="12"/>
    </row>
    <row r="1597" spans="2:3" x14ac:dyDescent="0.2">
      <c r="B1597" s="12"/>
      <c r="C1597" s="12"/>
    </row>
    <row r="1598" spans="2:3" x14ac:dyDescent="0.2">
      <c r="B1598" s="12"/>
      <c r="C1598" s="12"/>
    </row>
    <row r="1599" spans="2:3" x14ac:dyDescent="0.2">
      <c r="B1599" s="12"/>
      <c r="C1599" s="12"/>
    </row>
    <row r="1600" spans="2:3" x14ac:dyDescent="0.2">
      <c r="B1600" s="12"/>
      <c r="C1600" s="12"/>
    </row>
    <row r="1601" spans="2:3" x14ac:dyDescent="0.2">
      <c r="B1601" s="12"/>
      <c r="C1601" s="12"/>
    </row>
    <row r="1602" spans="2:3" x14ac:dyDescent="0.2">
      <c r="B1602" s="12"/>
      <c r="C1602" s="12"/>
    </row>
    <row r="1603" spans="2:3" x14ac:dyDescent="0.2">
      <c r="B1603" s="12"/>
      <c r="C1603" s="12"/>
    </row>
    <row r="1604" spans="2:3" x14ac:dyDescent="0.2">
      <c r="B1604" s="12"/>
      <c r="C1604" s="12"/>
    </row>
    <row r="1605" spans="2:3" x14ac:dyDescent="0.2">
      <c r="B1605" s="12"/>
      <c r="C1605" s="12"/>
    </row>
    <row r="1606" spans="2:3" x14ac:dyDescent="0.2">
      <c r="B1606" s="12"/>
      <c r="C1606" s="12"/>
    </row>
    <row r="1607" spans="2:3" x14ac:dyDescent="0.2">
      <c r="B1607" s="12"/>
      <c r="C1607" s="12"/>
    </row>
    <row r="1608" spans="2:3" x14ac:dyDescent="0.2">
      <c r="B1608" s="12"/>
      <c r="C1608" s="12"/>
    </row>
    <row r="1609" spans="2:3" x14ac:dyDescent="0.2">
      <c r="B1609" s="12"/>
      <c r="C1609" s="12"/>
    </row>
    <row r="1610" spans="2:3" x14ac:dyDescent="0.2">
      <c r="B1610" s="12"/>
      <c r="C1610" s="12"/>
    </row>
    <row r="1611" spans="2:3" x14ac:dyDescent="0.2">
      <c r="B1611" s="12"/>
      <c r="C1611" s="12"/>
    </row>
    <row r="1612" spans="2:3" x14ac:dyDescent="0.2">
      <c r="B1612" s="12"/>
      <c r="C1612" s="12"/>
    </row>
    <row r="1613" spans="2:3" x14ac:dyDescent="0.2">
      <c r="B1613" s="12"/>
      <c r="C1613" s="12"/>
    </row>
    <row r="1614" spans="2:3" x14ac:dyDescent="0.2">
      <c r="B1614" s="12"/>
      <c r="C1614" s="12"/>
    </row>
    <row r="1615" spans="2:3" x14ac:dyDescent="0.2">
      <c r="B1615" s="12"/>
      <c r="C1615" s="12"/>
    </row>
    <row r="1616" spans="2:3" x14ac:dyDescent="0.2">
      <c r="B1616" s="12"/>
      <c r="C1616" s="12"/>
    </row>
    <row r="1617" spans="2:3" x14ac:dyDescent="0.2">
      <c r="B1617" s="12"/>
      <c r="C1617" s="12"/>
    </row>
    <row r="1618" spans="2:3" x14ac:dyDescent="0.2">
      <c r="B1618" s="12"/>
      <c r="C1618" s="12"/>
    </row>
    <row r="1619" spans="2:3" x14ac:dyDescent="0.2">
      <c r="B1619" s="12"/>
      <c r="C1619" s="12"/>
    </row>
    <row r="1620" spans="2:3" x14ac:dyDescent="0.2">
      <c r="B1620" s="12"/>
      <c r="C1620" s="12"/>
    </row>
    <row r="1621" spans="2:3" x14ac:dyDescent="0.2">
      <c r="B1621" s="12"/>
      <c r="C1621" s="12"/>
    </row>
    <row r="1622" spans="2:3" x14ac:dyDescent="0.2">
      <c r="B1622" s="12"/>
      <c r="C1622" s="12"/>
    </row>
    <row r="1623" spans="2:3" x14ac:dyDescent="0.2">
      <c r="B1623" s="12"/>
      <c r="C1623" s="12"/>
    </row>
    <row r="1624" spans="2:3" x14ac:dyDescent="0.2">
      <c r="B1624" s="12"/>
      <c r="C1624" s="12"/>
    </row>
    <row r="1625" spans="2:3" x14ac:dyDescent="0.2">
      <c r="B1625" s="12"/>
      <c r="C1625" s="12"/>
    </row>
    <row r="1626" spans="2:3" x14ac:dyDescent="0.2">
      <c r="B1626" s="12"/>
      <c r="C1626" s="12"/>
    </row>
    <row r="1627" spans="2:3" x14ac:dyDescent="0.2">
      <c r="B1627" s="12"/>
      <c r="C1627" s="12"/>
    </row>
    <row r="1628" spans="2:3" x14ac:dyDescent="0.2">
      <c r="B1628" s="12"/>
      <c r="C1628" s="12"/>
    </row>
    <row r="1629" spans="2:3" x14ac:dyDescent="0.2">
      <c r="B1629" s="12"/>
      <c r="C1629" s="12"/>
    </row>
    <row r="1630" spans="2:3" x14ac:dyDescent="0.2">
      <c r="B1630" s="12"/>
      <c r="C1630" s="12"/>
    </row>
    <row r="1631" spans="2:3" x14ac:dyDescent="0.2">
      <c r="B1631" s="12"/>
      <c r="C1631" s="12"/>
    </row>
    <row r="1632" spans="2:3" x14ac:dyDescent="0.2">
      <c r="B1632" s="12"/>
      <c r="C1632" s="12"/>
    </row>
    <row r="1633" spans="2:3" x14ac:dyDescent="0.2">
      <c r="B1633" s="12"/>
      <c r="C1633" s="12"/>
    </row>
    <row r="1634" spans="2:3" x14ac:dyDescent="0.2">
      <c r="B1634" s="12"/>
      <c r="C1634" s="12"/>
    </row>
    <row r="1635" spans="2:3" x14ac:dyDescent="0.2">
      <c r="B1635" s="12"/>
      <c r="C1635" s="12"/>
    </row>
    <row r="1636" spans="2:3" x14ac:dyDescent="0.2">
      <c r="B1636" s="12"/>
      <c r="C1636" s="12"/>
    </row>
    <row r="1637" spans="2:3" x14ac:dyDescent="0.2">
      <c r="B1637" s="12"/>
      <c r="C1637" s="12"/>
    </row>
    <row r="1638" spans="2:3" x14ac:dyDescent="0.2">
      <c r="B1638" s="12"/>
      <c r="C1638" s="12"/>
    </row>
    <row r="1639" spans="2:3" x14ac:dyDescent="0.2">
      <c r="B1639" s="12"/>
      <c r="C1639" s="12"/>
    </row>
    <row r="1640" spans="2:3" x14ac:dyDescent="0.2">
      <c r="B1640" s="12"/>
      <c r="C1640" s="12"/>
    </row>
    <row r="1641" spans="2:3" x14ac:dyDescent="0.2">
      <c r="B1641" s="12"/>
      <c r="C1641" s="12"/>
    </row>
    <row r="1642" spans="2:3" x14ac:dyDescent="0.2">
      <c r="B1642" s="12"/>
      <c r="C1642" s="12"/>
    </row>
    <row r="1643" spans="2:3" x14ac:dyDescent="0.2">
      <c r="B1643" s="12"/>
      <c r="C1643" s="12"/>
    </row>
    <row r="1644" spans="2:3" x14ac:dyDescent="0.2">
      <c r="B1644" s="12"/>
      <c r="C1644" s="12"/>
    </row>
    <row r="1645" spans="2:3" x14ac:dyDescent="0.2">
      <c r="B1645" s="12"/>
      <c r="C1645" s="12"/>
    </row>
    <row r="1646" spans="2:3" x14ac:dyDescent="0.2">
      <c r="B1646" s="12"/>
      <c r="C1646" s="12"/>
    </row>
    <row r="1647" spans="2:3" x14ac:dyDescent="0.2">
      <c r="B1647" s="12"/>
      <c r="C1647" s="12"/>
    </row>
    <row r="1648" spans="2:3" x14ac:dyDescent="0.2">
      <c r="B1648" s="12"/>
      <c r="C1648" s="12"/>
    </row>
    <row r="1649" spans="2:3" x14ac:dyDescent="0.2">
      <c r="B1649" s="12"/>
      <c r="C1649" s="12"/>
    </row>
    <row r="1650" spans="2:3" x14ac:dyDescent="0.2">
      <c r="B1650" s="12"/>
      <c r="C1650" s="12"/>
    </row>
    <row r="1651" spans="2:3" x14ac:dyDescent="0.2">
      <c r="B1651" s="12"/>
      <c r="C1651" s="12"/>
    </row>
    <row r="1652" spans="2:3" x14ac:dyDescent="0.2">
      <c r="B1652" s="12"/>
      <c r="C1652" s="12"/>
    </row>
    <row r="1653" spans="2:3" x14ac:dyDescent="0.2">
      <c r="B1653" s="12"/>
      <c r="C1653" s="12"/>
    </row>
    <row r="1654" spans="2:3" x14ac:dyDescent="0.2">
      <c r="B1654" s="12"/>
      <c r="C1654" s="12"/>
    </row>
    <row r="1655" spans="2:3" x14ac:dyDescent="0.2">
      <c r="B1655" s="12"/>
      <c r="C1655" s="12"/>
    </row>
    <row r="1656" spans="2:3" x14ac:dyDescent="0.2">
      <c r="B1656" s="12"/>
      <c r="C1656" s="12"/>
    </row>
    <row r="1657" spans="2:3" x14ac:dyDescent="0.2">
      <c r="B1657" s="12"/>
      <c r="C1657" s="12"/>
    </row>
    <row r="1658" spans="2:3" x14ac:dyDescent="0.2">
      <c r="B1658" s="12"/>
      <c r="C1658" s="12"/>
    </row>
    <row r="1659" spans="2:3" x14ac:dyDescent="0.2">
      <c r="B1659" s="12"/>
      <c r="C1659" s="12"/>
    </row>
    <row r="1660" spans="2:3" x14ac:dyDescent="0.2">
      <c r="B1660" s="12"/>
      <c r="C1660" s="12"/>
    </row>
    <row r="1661" spans="2:3" x14ac:dyDescent="0.2">
      <c r="B1661" s="12"/>
      <c r="C1661" s="12"/>
    </row>
    <row r="1662" spans="2:3" x14ac:dyDescent="0.2">
      <c r="B1662" s="12"/>
      <c r="C1662" s="12"/>
    </row>
    <row r="1663" spans="2:3" x14ac:dyDescent="0.2">
      <c r="B1663" s="12"/>
      <c r="C1663" s="12"/>
    </row>
    <row r="1664" spans="2:3" x14ac:dyDescent="0.2">
      <c r="B1664" s="12"/>
      <c r="C1664" s="12"/>
    </row>
    <row r="1665" spans="2:3" x14ac:dyDescent="0.2">
      <c r="B1665" s="12"/>
      <c r="C1665" s="12"/>
    </row>
    <row r="1666" spans="2:3" x14ac:dyDescent="0.2">
      <c r="B1666" s="12"/>
      <c r="C1666" s="12"/>
    </row>
    <row r="1667" spans="2:3" x14ac:dyDescent="0.2">
      <c r="B1667" s="12"/>
      <c r="C1667" s="12"/>
    </row>
    <row r="1668" spans="2:3" x14ac:dyDescent="0.2">
      <c r="B1668" s="12"/>
      <c r="C1668" s="12"/>
    </row>
    <row r="1669" spans="2:3" x14ac:dyDescent="0.2">
      <c r="B1669" s="12"/>
      <c r="C1669" s="12"/>
    </row>
    <row r="1670" spans="2:3" x14ac:dyDescent="0.2">
      <c r="B1670" s="12"/>
      <c r="C1670" s="12"/>
    </row>
    <row r="1671" spans="2:3" x14ac:dyDescent="0.2">
      <c r="B1671" s="12"/>
      <c r="C1671" s="12"/>
    </row>
    <row r="1672" spans="2:3" x14ac:dyDescent="0.2">
      <c r="B1672" s="12"/>
      <c r="C1672" s="12"/>
    </row>
    <row r="1673" spans="2:3" x14ac:dyDescent="0.2">
      <c r="B1673" s="12"/>
      <c r="C1673" s="12"/>
    </row>
    <row r="1674" spans="2:3" x14ac:dyDescent="0.2">
      <c r="B1674" s="12"/>
      <c r="C1674" s="12"/>
    </row>
    <row r="1675" spans="2:3" x14ac:dyDescent="0.2">
      <c r="B1675" s="12"/>
      <c r="C1675" s="12"/>
    </row>
    <row r="1676" spans="2:3" x14ac:dyDescent="0.2">
      <c r="B1676" s="12"/>
      <c r="C1676" s="12"/>
    </row>
    <row r="1677" spans="2:3" x14ac:dyDescent="0.2">
      <c r="B1677" s="12"/>
      <c r="C1677" s="12"/>
    </row>
    <row r="1678" spans="2:3" x14ac:dyDescent="0.2">
      <c r="B1678" s="12"/>
      <c r="C1678" s="12"/>
    </row>
    <row r="1679" spans="2:3" x14ac:dyDescent="0.2">
      <c r="B1679" s="12"/>
      <c r="C1679" s="12"/>
    </row>
    <row r="1680" spans="2:3" x14ac:dyDescent="0.2">
      <c r="B1680" s="12"/>
      <c r="C1680" s="12"/>
    </row>
    <row r="1681" spans="2:3" x14ac:dyDescent="0.2">
      <c r="B1681" s="12"/>
      <c r="C1681" s="12"/>
    </row>
    <row r="1682" spans="2:3" x14ac:dyDescent="0.2">
      <c r="B1682" s="12"/>
      <c r="C1682" s="12"/>
    </row>
    <row r="1683" spans="2:3" x14ac:dyDescent="0.2">
      <c r="B1683" s="12"/>
      <c r="C1683" s="12"/>
    </row>
    <row r="1684" spans="2:3" x14ac:dyDescent="0.2">
      <c r="B1684" s="12"/>
      <c r="C1684" s="12"/>
    </row>
    <row r="1685" spans="2:3" x14ac:dyDescent="0.2">
      <c r="B1685" s="12"/>
      <c r="C1685" s="12"/>
    </row>
    <row r="1686" spans="2:3" x14ac:dyDescent="0.2">
      <c r="B1686" s="12"/>
      <c r="C1686" s="12"/>
    </row>
    <row r="1687" spans="2:3" x14ac:dyDescent="0.2">
      <c r="B1687" s="12"/>
      <c r="C1687" s="12"/>
    </row>
    <row r="1688" spans="2:3" x14ac:dyDescent="0.2">
      <c r="B1688" s="12"/>
      <c r="C1688" s="12"/>
    </row>
    <row r="1689" spans="2:3" x14ac:dyDescent="0.2">
      <c r="B1689" s="12"/>
      <c r="C1689" s="12"/>
    </row>
    <row r="1690" spans="2:3" x14ac:dyDescent="0.2">
      <c r="B1690" s="12"/>
      <c r="C1690" s="12"/>
    </row>
    <row r="1691" spans="2:3" x14ac:dyDescent="0.2">
      <c r="B1691" s="12"/>
      <c r="C1691" s="12"/>
    </row>
    <row r="1692" spans="2:3" x14ac:dyDescent="0.2">
      <c r="B1692" s="12"/>
      <c r="C1692" s="12"/>
    </row>
    <row r="1693" spans="2:3" x14ac:dyDescent="0.2">
      <c r="B1693" s="12"/>
      <c r="C1693" s="12"/>
    </row>
    <row r="1694" spans="2:3" x14ac:dyDescent="0.2">
      <c r="B1694" s="12"/>
      <c r="C1694" s="12"/>
    </row>
    <row r="1695" spans="2:3" x14ac:dyDescent="0.2">
      <c r="B1695" s="12"/>
      <c r="C1695" s="12"/>
    </row>
    <row r="1696" spans="2:3" x14ac:dyDescent="0.2">
      <c r="B1696" s="12"/>
      <c r="C1696" s="12"/>
    </row>
    <row r="1697" spans="2:3" x14ac:dyDescent="0.2">
      <c r="B1697" s="12"/>
      <c r="C1697" s="12"/>
    </row>
    <row r="1698" spans="2:3" x14ac:dyDescent="0.2">
      <c r="B1698" s="12"/>
      <c r="C1698" s="12"/>
    </row>
    <row r="1699" spans="2:3" x14ac:dyDescent="0.2">
      <c r="B1699" s="12"/>
      <c r="C1699" s="12"/>
    </row>
    <row r="1700" spans="2:3" x14ac:dyDescent="0.2">
      <c r="B1700" s="12"/>
      <c r="C1700" s="12"/>
    </row>
    <row r="1701" spans="2:3" x14ac:dyDescent="0.2">
      <c r="B1701" s="12"/>
      <c r="C1701" s="12"/>
    </row>
    <row r="1702" spans="2:3" x14ac:dyDescent="0.2">
      <c r="B1702" s="12"/>
      <c r="C1702" s="12"/>
    </row>
    <row r="1703" spans="2:3" x14ac:dyDescent="0.2">
      <c r="B1703" s="12"/>
      <c r="C1703" s="12"/>
    </row>
    <row r="1704" spans="2:3" x14ac:dyDescent="0.2">
      <c r="B1704" s="12"/>
      <c r="C1704" s="12"/>
    </row>
    <row r="1705" spans="2:3" x14ac:dyDescent="0.2">
      <c r="B1705" s="12"/>
      <c r="C1705" s="12"/>
    </row>
    <row r="1706" spans="2:3" x14ac:dyDescent="0.2">
      <c r="B1706" s="12"/>
      <c r="C1706" s="12"/>
    </row>
    <row r="1707" spans="2:3" x14ac:dyDescent="0.2">
      <c r="B1707" s="12"/>
      <c r="C1707" s="12"/>
    </row>
    <row r="1708" spans="2:3" x14ac:dyDescent="0.2">
      <c r="B1708" s="12"/>
      <c r="C1708" s="12"/>
    </row>
    <row r="1709" spans="2:3" x14ac:dyDescent="0.2">
      <c r="B1709" s="12"/>
      <c r="C1709" s="12"/>
    </row>
    <row r="1710" spans="2:3" x14ac:dyDescent="0.2">
      <c r="B1710" s="12"/>
      <c r="C1710" s="12"/>
    </row>
    <row r="1711" spans="2:3" x14ac:dyDescent="0.2">
      <c r="B1711" s="12"/>
      <c r="C1711" s="12"/>
    </row>
    <row r="1712" spans="2:3" x14ac:dyDescent="0.2">
      <c r="B1712" s="12"/>
      <c r="C1712" s="12"/>
    </row>
    <row r="1713" spans="2:3" x14ac:dyDescent="0.2">
      <c r="B1713" s="12"/>
      <c r="C1713" s="12"/>
    </row>
    <row r="1714" spans="2:3" x14ac:dyDescent="0.2">
      <c r="B1714" s="12"/>
      <c r="C1714" s="12"/>
    </row>
    <row r="1715" spans="2:3" x14ac:dyDescent="0.2">
      <c r="B1715" s="12"/>
      <c r="C1715" s="12"/>
    </row>
    <row r="1716" spans="2:3" x14ac:dyDescent="0.2">
      <c r="B1716" s="12"/>
      <c r="C1716" s="12"/>
    </row>
    <row r="1717" spans="2:3" x14ac:dyDescent="0.2">
      <c r="B1717" s="12"/>
      <c r="C1717" s="12"/>
    </row>
    <row r="1718" spans="2:3" x14ac:dyDescent="0.2">
      <c r="B1718" s="12"/>
      <c r="C1718" s="12"/>
    </row>
    <row r="1719" spans="2:3" x14ac:dyDescent="0.2">
      <c r="B1719" s="12"/>
      <c r="C1719" s="12"/>
    </row>
    <row r="1720" spans="2:3" x14ac:dyDescent="0.2">
      <c r="B1720" s="12"/>
      <c r="C1720" s="12"/>
    </row>
    <row r="1721" spans="2:3" x14ac:dyDescent="0.2">
      <c r="B1721" s="12"/>
      <c r="C1721" s="12"/>
    </row>
    <row r="1722" spans="2:3" x14ac:dyDescent="0.2">
      <c r="B1722" s="12"/>
      <c r="C1722" s="12"/>
    </row>
    <row r="1723" spans="2:3" x14ac:dyDescent="0.2">
      <c r="B1723" s="12"/>
      <c r="C1723" s="12"/>
    </row>
    <row r="1724" spans="2:3" x14ac:dyDescent="0.2">
      <c r="B1724" s="12"/>
      <c r="C1724" s="12"/>
    </row>
    <row r="1725" spans="2:3" x14ac:dyDescent="0.2">
      <c r="B1725" s="12"/>
      <c r="C1725" s="12"/>
    </row>
    <row r="1726" spans="2:3" x14ac:dyDescent="0.2">
      <c r="B1726" s="12"/>
      <c r="C1726" s="12"/>
    </row>
    <row r="1727" spans="2:3" x14ac:dyDescent="0.2">
      <c r="B1727" s="12"/>
      <c r="C1727" s="12"/>
    </row>
    <row r="1728" spans="2:3" x14ac:dyDescent="0.2">
      <c r="B1728" s="12"/>
      <c r="C1728" s="12"/>
    </row>
    <row r="1729" spans="2:3" x14ac:dyDescent="0.2">
      <c r="B1729" s="12"/>
      <c r="C1729" s="12"/>
    </row>
    <row r="1730" spans="2:3" x14ac:dyDescent="0.2">
      <c r="B1730" s="12"/>
      <c r="C1730" s="12"/>
    </row>
    <row r="1731" spans="2:3" x14ac:dyDescent="0.2">
      <c r="B1731" s="12"/>
      <c r="C1731" s="12"/>
    </row>
    <row r="1732" spans="2:3" x14ac:dyDescent="0.2">
      <c r="B1732" s="12"/>
      <c r="C1732" s="12"/>
    </row>
    <row r="1733" spans="2:3" x14ac:dyDescent="0.2">
      <c r="B1733" s="12"/>
      <c r="C1733" s="12"/>
    </row>
    <row r="1734" spans="2:3" x14ac:dyDescent="0.2">
      <c r="B1734" s="12"/>
      <c r="C1734" s="12"/>
    </row>
    <row r="1735" spans="2:3" x14ac:dyDescent="0.2">
      <c r="B1735" s="12"/>
      <c r="C1735" s="12"/>
    </row>
    <row r="1736" spans="2:3" x14ac:dyDescent="0.2">
      <c r="B1736" s="12"/>
      <c r="C1736" s="12"/>
    </row>
    <row r="1737" spans="2:3" x14ac:dyDescent="0.2">
      <c r="B1737" s="12"/>
      <c r="C1737" s="12"/>
    </row>
    <row r="1738" spans="2:3" x14ac:dyDescent="0.2">
      <c r="B1738" s="12"/>
      <c r="C1738" s="12"/>
    </row>
    <row r="1739" spans="2:3" x14ac:dyDescent="0.2">
      <c r="B1739" s="12"/>
      <c r="C1739" s="12"/>
    </row>
    <row r="1740" spans="2:3" x14ac:dyDescent="0.2">
      <c r="B1740" s="12"/>
      <c r="C1740" s="12"/>
    </row>
    <row r="1741" spans="2:3" x14ac:dyDescent="0.2">
      <c r="B1741" s="12"/>
      <c r="C1741" s="12"/>
    </row>
    <row r="1742" spans="2:3" x14ac:dyDescent="0.2">
      <c r="B1742" s="12"/>
      <c r="C1742" s="12"/>
    </row>
    <row r="1743" spans="2:3" x14ac:dyDescent="0.2">
      <c r="B1743" s="12"/>
      <c r="C1743" s="12"/>
    </row>
    <row r="1744" spans="2:3" x14ac:dyDescent="0.2">
      <c r="B1744" s="12"/>
      <c r="C1744" s="12"/>
    </row>
    <row r="1745" spans="2:3" x14ac:dyDescent="0.2">
      <c r="B1745" s="12"/>
      <c r="C1745" s="12"/>
    </row>
    <row r="1746" spans="2:3" x14ac:dyDescent="0.2">
      <c r="B1746" s="12"/>
      <c r="C1746" s="12"/>
    </row>
    <row r="1747" spans="2:3" x14ac:dyDescent="0.2">
      <c r="B1747" s="12"/>
      <c r="C1747" s="12"/>
    </row>
    <row r="1748" spans="2:3" x14ac:dyDescent="0.2">
      <c r="B1748" s="12"/>
      <c r="C1748" s="12"/>
    </row>
    <row r="1749" spans="2:3" x14ac:dyDescent="0.2">
      <c r="B1749" s="12"/>
      <c r="C1749" s="12"/>
    </row>
    <row r="1750" spans="2:3" x14ac:dyDescent="0.2">
      <c r="B1750" s="12"/>
      <c r="C1750" s="12"/>
    </row>
    <row r="1751" spans="2:3" x14ac:dyDescent="0.2">
      <c r="B1751" s="12"/>
      <c r="C1751" s="12"/>
    </row>
    <row r="1752" spans="2:3" x14ac:dyDescent="0.2">
      <c r="B1752" s="12"/>
      <c r="C1752" s="12"/>
    </row>
    <row r="1753" spans="2:3" x14ac:dyDescent="0.2">
      <c r="B1753" s="12"/>
      <c r="C1753" s="12"/>
    </row>
    <row r="1754" spans="2:3" x14ac:dyDescent="0.2">
      <c r="B1754" s="12"/>
      <c r="C1754" s="12"/>
    </row>
    <row r="1755" spans="2:3" x14ac:dyDescent="0.2">
      <c r="B1755" s="12"/>
      <c r="C1755" s="12"/>
    </row>
    <row r="1756" spans="2:3" x14ac:dyDescent="0.2">
      <c r="B1756" s="12"/>
      <c r="C1756" s="12"/>
    </row>
    <row r="1757" spans="2:3" x14ac:dyDescent="0.2">
      <c r="B1757" s="12"/>
      <c r="C1757" s="12"/>
    </row>
    <row r="1758" spans="2:3" x14ac:dyDescent="0.2">
      <c r="B1758" s="12"/>
      <c r="C1758" s="12"/>
    </row>
    <row r="1759" spans="2:3" x14ac:dyDescent="0.2">
      <c r="B1759" s="12"/>
      <c r="C1759" s="12"/>
    </row>
    <row r="1760" spans="2:3" x14ac:dyDescent="0.2">
      <c r="B1760" s="12"/>
      <c r="C1760" s="12"/>
    </row>
    <row r="1761" spans="2:3" x14ac:dyDescent="0.2">
      <c r="B1761" s="12"/>
      <c r="C1761" s="12"/>
    </row>
    <row r="1762" spans="2:3" x14ac:dyDescent="0.2">
      <c r="B1762" s="12"/>
      <c r="C1762" s="12"/>
    </row>
    <row r="1763" spans="2:3" x14ac:dyDescent="0.2">
      <c r="B1763" s="12"/>
      <c r="C1763" s="12"/>
    </row>
    <row r="1764" spans="2:3" x14ac:dyDescent="0.2">
      <c r="B1764" s="12"/>
      <c r="C1764" s="12"/>
    </row>
    <row r="1765" spans="2:3" x14ac:dyDescent="0.2">
      <c r="B1765" s="12"/>
      <c r="C1765" s="12"/>
    </row>
    <row r="1766" spans="2:3" x14ac:dyDescent="0.2">
      <c r="B1766" s="12"/>
      <c r="C1766" s="12"/>
    </row>
    <row r="1767" spans="2:3" x14ac:dyDescent="0.2">
      <c r="B1767" s="12"/>
      <c r="C1767" s="12"/>
    </row>
    <row r="1768" spans="2:3" x14ac:dyDescent="0.2">
      <c r="B1768" s="12"/>
      <c r="C1768" s="12"/>
    </row>
    <row r="1769" spans="2:3" x14ac:dyDescent="0.2">
      <c r="B1769" s="12"/>
      <c r="C1769" s="12"/>
    </row>
    <row r="1770" spans="2:3" x14ac:dyDescent="0.2">
      <c r="B1770" s="12"/>
      <c r="C1770" s="12"/>
    </row>
    <row r="1771" spans="2:3" x14ac:dyDescent="0.2">
      <c r="B1771" s="12"/>
      <c r="C1771" s="12"/>
    </row>
    <row r="1772" spans="2:3" x14ac:dyDescent="0.2">
      <c r="B1772" s="12"/>
      <c r="C1772" s="12"/>
    </row>
    <row r="1773" spans="2:3" x14ac:dyDescent="0.2">
      <c r="B1773" s="12"/>
      <c r="C1773" s="12"/>
    </row>
    <row r="1774" spans="2:3" x14ac:dyDescent="0.2">
      <c r="B1774" s="12"/>
      <c r="C1774" s="12"/>
    </row>
    <row r="1775" spans="2:3" x14ac:dyDescent="0.2">
      <c r="B1775" s="12"/>
      <c r="C1775" s="12"/>
    </row>
    <row r="1776" spans="2:3" x14ac:dyDescent="0.2">
      <c r="B1776" s="12"/>
      <c r="C1776" s="12"/>
    </row>
    <row r="1777" spans="2:3" x14ac:dyDescent="0.2">
      <c r="B1777" s="12"/>
      <c r="C1777" s="12"/>
    </row>
    <row r="1778" spans="2:3" x14ac:dyDescent="0.2">
      <c r="B1778" s="12"/>
      <c r="C1778" s="12"/>
    </row>
    <row r="1779" spans="2:3" x14ac:dyDescent="0.2">
      <c r="B1779" s="12"/>
      <c r="C1779" s="12"/>
    </row>
    <row r="1780" spans="2:3" x14ac:dyDescent="0.2">
      <c r="B1780" s="12"/>
      <c r="C1780" s="12"/>
    </row>
    <row r="1781" spans="2:3" x14ac:dyDescent="0.2">
      <c r="B1781" s="12"/>
      <c r="C1781" s="12"/>
    </row>
    <row r="1782" spans="2:3" x14ac:dyDescent="0.2">
      <c r="B1782" s="12"/>
      <c r="C1782" s="12"/>
    </row>
    <row r="1783" spans="2:3" x14ac:dyDescent="0.2">
      <c r="B1783" s="12"/>
      <c r="C1783" s="12"/>
    </row>
    <row r="1784" spans="2:3" x14ac:dyDescent="0.2">
      <c r="B1784" s="12"/>
      <c r="C1784" s="12"/>
    </row>
    <row r="1785" spans="2:3" x14ac:dyDescent="0.2">
      <c r="B1785" s="12"/>
      <c r="C1785" s="12"/>
    </row>
    <row r="1786" spans="2:3" x14ac:dyDescent="0.2">
      <c r="B1786" s="12"/>
      <c r="C1786" s="12"/>
    </row>
    <row r="1787" spans="2:3" x14ac:dyDescent="0.2">
      <c r="B1787" s="12"/>
      <c r="C1787" s="12"/>
    </row>
    <row r="1788" spans="2:3" x14ac:dyDescent="0.2">
      <c r="B1788" s="12"/>
      <c r="C1788" s="12"/>
    </row>
    <row r="1789" spans="2:3" x14ac:dyDescent="0.2">
      <c r="B1789" s="12"/>
      <c r="C1789" s="12"/>
    </row>
    <row r="1790" spans="2:3" x14ac:dyDescent="0.2">
      <c r="B1790" s="12"/>
      <c r="C1790" s="12"/>
    </row>
    <row r="1791" spans="2:3" x14ac:dyDescent="0.2">
      <c r="B1791" s="12"/>
      <c r="C1791" s="12"/>
    </row>
    <row r="1792" spans="2:3" x14ac:dyDescent="0.2">
      <c r="B1792" s="12"/>
      <c r="C1792" s="12"/>
    </row>
    <row r="1793" spans="2:3" x14ac:dyDescent="0.2">
      <c r="B1793" s="12"/>
      <c r="C1793" s="12"/>
    </row>
    <row r="1794" spans="2:3" x14ac:dyDescent="0.2">
      <c r="B1794" s="12"/>
      <c r="C1794" s="12"/>
    </row>
    <row r="1795" spans="2:3" x14ac:dyDescent="0.2">
      <c r="B1795" s="12"/>
      <c r="C1795" s="12"/>
    </row>
    <row r="1796" spans="2:3" x14ac:dyDescent="0.2">
      <c r="B1796" s="12"/>
      <c r="C1796" s="12"/>
    </row>
    <row r="1797" spans="2:3" x14ac:dyDescent="0.2">
      <c r="B1797" s="12"/>
      <c r="C1797" s="12"/>
    </row>
    <row r="1798" spans="2:3" x14ac:dyDescent="0.2">
      <c r="B1798" s="12"/>
      <c r="C1798" s="12"/>
    </row>
    <row r="1799" spans="2:3" x14ac:dyDescent="0.2">
      <c r="B1799" s="12"/>
      <c r="C1799" s="12"/>
    </row>
    <row r="1800" spans="2:3" x14ac:dyDescent="0.2">
      <c r="B1800" s="12"/>
      <c r="C1800" s="12"/>
    </row>
    <row r="1801" spans="2:3" x14ac:dyDescent="0.2">
      <c r="B1801" s="12"/>
      <c r="C1801" s="12"/>
    </row>
    <row r="1802" spans="2:3" x14ac:dyDescent="0.2">
      <c r="B1802" s="12"/>
      <c r="C1802" s="12"/>
    </row>
    <row r="1803" spans="2:3" x14ac:dyDescent="0.2">
      <c r="B1803" s="12"/>
      <c r="C1803" s="12"/>
    </row>
    <row r="1804" spans="2:3" x14ac:dyDescent="0.2">
      <c r="B1804" s="12"/>
      <c r="C1804" s="12"/>
    </row>
    <row r="1805" spans="2:3" x14ac:dyDescent="0.2">
      <c r="B1805" s="12"/>
      <c r="C1805" s="12"/>
    </row>
    <row r="1806" spans="2:3" x14ac:dyDescent="0.2">
      <c r="B1806" s="12"/>
      <c r="C1806" s="12"/>
    </row>
    <row r="1807" spans="2:3" x14ac:dyDescent="0.2">
      <c r="B1807" s="12"/>
      <c r="C1807" s="12"/>
    </row>
    <row r="1808" spans="2:3" x14ac:dyDescent="0.2">
      <c r="B1808" s="12"/>
      <c r="C1808" s="12"/>
    </row>
    <row r="1809" spans="2:3" x14ac:dyDescent="0.2">
      <c r="B1809" s="12"/>
      <c r="C1809" s="12"/>
    </row>
    <row r="1810" spans="2:3" x14ac:dyDescent="0.2">
      <c r="B1810" s="12"/>
      <c r="C1810" s="12"/>
    </row>
    <row r="1811" spans="2:3" x14ac:dyDescent="0.2">
      <c r="B1811" s="12"/>
      <c r="C1811" s="12"/>
    </row>
    <row r="1812" spans="2:3" x14ac:dyDescent="0.2">
      <c r="B1812" s="12"/>
      <c r="C1812" s="12"/>
    </row>
    <row r="1813" spans="2:3" x14ac:dyDescent="0.2">
      <c r="B1813" s="12"/>
      <c r="C1813" s="12"/>
    </row>
    <row r="1814" spans="2:3" x14ac:dyDescent="0.2">
      <c r="B1814" s="12"/>
      <c r="C1814" s="12"/>
    </row>
    <row r="1815" spans="2:3" x14ac:dyDescent="0.2">
      <c r="B1815" s="12"/>
      <c r="C1815" s="12"/>
    </row>
    <row r="1816" spans="2:3" x14ac:dyDescent="0.2">
      <c r="B1816" s="12"/>
      <c r="C1816" s="12"/>
    </row>
    <row r="1817" spans="2:3" x14ac:dyDescent="0.2">
      <c r="B1817" s="12"/>
      <c r="C1817" s="12"/>
    </row>
    <row r="1818" spans="2:3" x14ac:dyDescent="0.2">
      <c r="B1818" s="12"/>
      <c r="C1818" s="12"/>
    </row>
    <row r="1819" spans="2:3" x14ac:dyDescent="0.2">
      <c r="B1819" s="12"/>
      <c r="C1819" s="12"/>
    </row>
    <row r="1820" spans="2:3" x14ac:dyDescent="0.2">
      <c r="B1820" s="12"/>
      <c r="C1820" s="12"/>
    </row>
    <row r="1821" spans="2:3" x14ac:dyDescent="0.2">
      <c r="B1821" s="12"/>
      <c r="C1821" s="12"/>
    </row>
    <row r="1822" spans="2:3" x14ac:dyDescent="0.2">
      <c r="B1822" s="12"/>
      <c r="C1822" s="12"/>
    </row>
    <row r="1823" spans="2:3" x14ac:dyDescent="0.2">
      <c r="B1823" s="12"/>
      <c r="C1823" s="12"/>
    </row>
    <row r="1824" spans="2:3" x14ac:dyDescent="0.2">
      <c r="B1824" s="12"/>
      <c r="C1824" s="12"/>
    </row>
    <row r="1825" spans="2:3" x14ac:dyDescent="0.2">
      <c r="B1825" s="12"/>
      <c r="C1825" s="12"/>
    </row>
    <row r="1826" spans="2:3" x14ac:dyDescent="0.2">
      <c r="B1826" s="12"/>
      <c r="C1826" s="12"/>
    </row>
    <row r="1827" spans="2:3" x14ac:dyDescent="0.2">
      <c r="B1827" s="12"/>
      <c r="C1827" s="12"/>
    </row>
    <row r="1828" spans="2:3" x14ac:dyDescent="0.2">
      <c r="B1828" s="12"/>
      <c r="C1828" s="12"/>
    </row>
    <row r="1829" spans="2:3" x14ac:dyDescent="0.2">
      <c r="B1829" s="12"/>
      <c r="C1829" s="12"/>
    </row>
    <row r="1830" spans="2:3" x14ac:dyDescent="0.2">
      <c r="B1830" s="12"/>
      <c r="C1830" s="12"/>
    </row>
    <row r="1831" spans="2:3" x14ac:dyDescent="0.2">
      <c r="B1831" s="12"/>
      <c r="C1831" s="12"/>
    </row>
    <row r="1832" spans="2:3" x14ac:dyDescent="0.2">
      <c r="B1832" s="12"/>
      <c r="C1832" s="12"/>
    </row>
    <row r="1833" spans="2:3" x14ac:dyDescent="0.2">
      <c r="B1833" s="12"/>
      <c r="C1833" s="12"/>
    </row>
    <row r="1834" spans="2:3" x14ac:dyDescent="0.2">
      <c r="B1834" s="12"/>
      <c r="C1834" s="12"/>
    </row>
    <row r="1835" spans="2:3" x14ac:dyDescent="0.2">
      <c r="B1835" s="12"/>
      <c r="C1835" s="12"/>
    </row>
    <row r="1836" spans="2:3" x14ac:dyDescent="0.2">
      <c r="B1836" s="12"/>
      <c r="C1836" s="12"/>
    </row>
    <row r="1837" spans="2:3" x14ac:dyDescent="0.2">
      <c r="B1837" s="12"/>
      <c r="C1837" s="12"/>
    </row>
    <row r="1838" spans="2:3" x14ac:dyDescent="0.2">
      <c r="B1838" s="12"/>
      <c r="C1838" s="12"/>
    </row>
    <row r="1839" spans="2:3" x14ac:dyDescent="0.2">
      <c r="B1839" s="12"/>
      <c r="C1839" s="12"/>
    </row>
    <row r="1840" spans="2:3" x14ac:dyDescent="0.2">
      <c r="B1840" s="12"/>
      <c r="C1840" s="12"/>
    </row>
    <row r="1841" spans="2:3" x14ac:dyDescent="0.2">
      <c r="B1841" s="12"/>
      <c r="C1841" s="12"/>
    </row>
    <row r="1842" spans="2:3" x14ac:dyDescent="0.2">
      <c r="B1842" s="12"/>
      <c r="C1842" s="12"/>
    </row>
    <row r="1843" spans="2:3" x14ac:dyDescent="0.2">
      <c r="B1843" s="12"/>
      <c r="C1843" s="12"/>
    </row>
    <row r="1844" spans="2:3" x14ac:dyDescent="0.2">
      <c r="B1844" s="12"/>
      <c r="C1844" s="12"/>
    </row>
    <row r="1845" spans="2:3" x14ac:dyDescent="0.2">
      <c r="B1845" s="12"/>
      <c r="C1845" s="12"/>
    </row>
    <row r="1846" spans="2:3" x14ac:dyDescent="0.2">
      <c r="B1846" s="12"/>
      <c r="C1846" s="12"/>
    </row>
    <row r="1847" spans="2:3" x14ac:dyDescent="0.2">
      <c r="B1847" s="12"/>
      <c r="C1847" s="12"/>
    </row>
    <row r="1848" spans="2:3" x14ac:dyDescent="0.2">
      <c r="B1848" s="12"/>
      <c r="C1848" s="12"/>
    </row>
    <row r="1849" spans="2:3" x14ac:dyDescent="0.2">
      <c r="B1849" s="12"/>
      <c r="C1849" s="12"/>
    </row>
    <row r="1850" spans="2:3" x14ac:dyDescent="0.2">
      <c r="B1850" s="12"/>
      <c r="C1850" s="12"/>
    </row>
    <row r="1851" spans="2:3" x14ac:dyDescent="0.2">
      <c r="B1851" s="12"/>
      <c r="C1851" s="12"/>
    </row>
    <row r="1852" spans="2:3" x14ac:dyDescent="0.2">
      <c r="B1852" s="12"/>
      <c r="C1852" s="12"/>
    </row>
    <row r="1853" spans="2:3" x14ac:dyDescent="0.2">
      <c r="B1853" s="12"/>
      <c r="C1853" s="12"/>
    </row>
    <row r="1854" spans="2:3" x14ac:dyDescent="0.2">
      <c r="B1854" s="12"/>
      <c r="C1854" s="12"/>
    </row>
    <row r="1855" spans="2:3" x14ac:dyDescent="0.2">
      <c r="B1855" s="12"/>
      <c r="C1855" s="12"/>
    </row>
    <row r="1856" spans="2:3" x14ac:dyDescent="0.2">
      <c r="B1856" s="12"/>
      <c r="C1856" s="12"/>
    </row>
    <row r="1857" spans="2:3" x14ac:dyDescent="0.2">
      <c r="B1857" s="12"/>
      <c r="C1857" s="12"/>
    </row>
    <row r="1858" spans="2:3" x14ac:dyDescent="0.2">
      <c r="B1858" s="12"/>
      <c r="C1858" s="12"/>
    </row>
    <row r="1859" spans="2:3" x14ac:dyDescent="0.2">
      <c r="B1859" s="12"/>
      <c r="C1859" s="12"/>
    </row>
    <row r="1860" spans="2:3" x14ac:dyDescent="0.2">
      <c r="B1860" s="12"/>
      <c r="C1860" s="12"/>
    </row>
    <row r="1861" spans="2:3" x14ac:dyDescent="0.2">
      <c r="B1861" s="12"/>
      <c r="C1861" s="12"/>
    </row>
    <row r="1862" spans="2:3" x14ac:dyDescent="0.2">
      <c r="B1862" s="12"/>
      <c r="C1862" s="12"/>
    </row>
    <row r="1863" spans="2:3" x14ac:dyDescent="0.2">
      <c r="B1863" s="12"/>
      <c r="C1863" s="12"/>
    </row>
    <row r="1864" spans="2:3" x14ac:dyDescent="0.2">
      <c r="B1864" s="12"/>
      <c r="C1864" s="12"/>
    </row>
    <row r="1865" spans="2:3" x14ac:dyDescent="0.2">
      <c r="B1865" s="12"/>
      <c r="C1865" s="12"/>
    </row>
    <row r="1866" spans="2:3" x14ac:dyDescent="0.2">
      <c r="B1866" s="12"/>
      <c r="C1866" s="12"/>
    </row>
    <row r="1867" spans="2:3" x14ac:dyDescent="0.2">
      <c r="B1867" s="12"/>
      <c r="C1867" s="12"/>
    </row>
    <row r="1868" spans="2:3" x14ac:dyDescent="0.2">
      <c r="B1868" s="12"/>
      <c r="C1868" s="12"/>
    </row>
    <row r="1869" spans="2:3" x14ac:dyDescent="0.2">
      <c r="B1869" s="12"/>
      <c r="C1869" s="12"/>
    </row>
    <row r="1870" spans="2:3" x14ac:dyDescent="0.2">
      <c r="B1870" s="12"/>
      <c r="C1870" s="12"/>
    </row>
    <row r="1871" spans="2:3" x14ac:dyDescent="0.2">
      <c r="B1871" s="12"/>
      <c r="C1871" s="12"/>
    </row>
    <row r="1872" spans="2:3" x14ac:dyDescent="0.2">
      <c r="B1872" s="12"/>
      <c r="C1872" s="12"/>
    </row>
    <row r="1873" spans="2:3" x14ac:dyDescent="0.2">
      <c r="B1873" s="12"/>
      <c r="C1873" s="12"/>
    </row>
    <row r="1874" spans="2:3" x14ac:dyDescent="0.2">
      <c r="B1874" s="12"/>
      <c r="C1874" s="12"/>
    </row>
    <row r="1875" spans="2:3" x14ac:dyDescent="0.2">
      <c r="B1875" s="12"/>
      <c r="C1875" s="12"/>
    </row>
    <row r="1876" spans="2:3" x14ac:dyDescent="0.2">
      <c r="B1876" s="12"/>
      <c r="C1876" s="12"/>
    </row>
    <row r="1877" spans="2:3" x14ac:dyDescent="0.2">
      <c r="B1877" s="12"/>
      <c r="C1877" s="12"/>
    </row>
    <row r="1878" spans="2:3" x14ac:dyDescent="0.2">
      <c r="B1878" s="12"/>
      <c r="C1878" s="12"/>
    </row>
    <row r="1879" spans="2:3" x14ac:dyDescent="0.2">
      <c r="B1879" s="12"/>
      <c r="C1879" s="12"/>
    </row>
    <row r="1880" spans="2:3" x14ac:dyDescent="0.2">
      <c r="B1880" s="12"/>
      <c r="C1880" s="12"/>
    </row>
    <row r="1881" spans="2:3" x14ac:dyDescent="0.2">
      <c r="B1881" s="12"/>
      <c r="C1881" s="12"/>
    </row>
    <row r="1882" spans="2:3" x14ac:dyDescent="0.2">
      <c r="B1882" s="12"/>
      <c r="C1882" s="12"/>
    </row>
    <row r="1883" spans="2:3" x14ac:dyDescent="0.2">
      <c r="B1883" s="12"/>
      <c r="C1883" s="12"/>
    </row>
    <row r="1884" spans="2:3" x14ac:dyDescent="0.2">
      <c r="B1884" s="12"/>
      <c r="C1884" s="12"/>
    </row>
    <row r="1885" spans="2:3" x14ac:dyDescent="0.2">
      <c r="B1885" s="12"/>
      <c r="C1885" s="12"/>
    </row>
    <row r="1886" spans="2:3" x14ac:dyDescent="0.2">
      <c r="B1886" s="12"/>
      <c r="C1886" s="12"/>
    </row>
    <row r="1887" spans="2:3" x14ac:dyDescent="0.2">
      <c r="B1887" s="12"/>
      <c r="C1887" s="12"/>
    </row>
    <row r="1888" spans="2:3" x14ac:dyDescent="0.2">
      <c r="B1888" s="12"/>
      <c r="C1888" s="12"/>
    </row>
    <row r="1889" spans="2:3" x14ac:dyDescent="0.2">
      <c r="B1889" s="12"/>
      <c r="C1889" s="12"/>
    </row>
    <row r="1890" spans="2:3" x14ac:dyDescent="0.2">
      <c r="B1890" s="12"/>
      <c r="C1890" s="12"/>
    </row>
    <row r="1891" spans="2:3" x14ac:dyDescent="0.2">
      <c r="B1891" s="12"/>
      <c r="C1891" s="12"/>
    </row>
    <row r="1892" spans="2:3" x14ac:dyDescent="0.2">
      <c r="B1892" s="12"/>
      <c r="C1892" s="12"/>
    </row>
    <row r="1893" spans="2:3" x14ac:dyDescent="0.2">
      <c r="B1893" s="12"/>
      <c r="C1893" s="12"/>
    </row>
    <row r="1894" spans="2:3" x14ac:dyDescent="0.2">
      <c r="B1894" s="12"/>
      <c r="C1894" s="12"/>
    </row>
    <row r="1895" spans="2:3" x14ac:dyDescent="0.2">
      <c r="B1895" s="12"/>
      <c r="C1895" s="12"/>
    </row>
    <row r="1896" spans="2:3" x14ac:dyDescent="0.2">
      <c r="B1896" s="12"/>
      <c r="C1896" s="12"/>
    </row>
    <row r="1897" spans="2:3" x14ac:dyDescent="0.2">
      <c r="B1897" s="12"/>
      <c r="C1897" s="12"/>
    </row>
    <row r="1898" spans="2:3" x14ac:dyDescent="0.2">
      <c r="B1898" s="12"/>
      <c r="C1898" s="12"/>
    </row>
    <row r="1899" spans="2:3" x14ac:dyDescent="0.2">
      <c r="B1899" s="12"/>
      <c r="C1899" s="12"/>
    </row>
    <row r="1900" spans="2:3" x14ac:dyDescent="0.2">
      <c r="B1900" s="12"/>
      <c r="C1900" s="12"/>
    </row>
    <row r="1901" spans="2:3" x14ac:dyDescent="0.2">
      <c r="B1901" s="12"/>
      <c r="C1901" s="12"/>
    </row>
    <row r="1902" spans="2:3" x14ac:dyDescent="0.2">
      <c r="B1902" s="12"/>
      <c r="C1902" s="12"/>
    </row>
    <row r="1903" spans="2:3" x14ac:dyDescent="0.2">
      <c r="B1903" s="12"/>
      <c r="C1903" s="12"/>
    </row>
    <row r="1904" spans="2:3" x14ac:dyDescent="0.2">
      <c r="B1904" s="12"/>
      <c r="C1904" s="12"/>
    </row>
    <row r="1905" spans="2:3" x14ac:dyDescent="0.2">
      <c r="B1905" s="12"/>
      <c r="C1905" s="12"/>
    </row>
    <row r="1906" spans="2:3" x14ac:dyDescent="0.2">
      <c r="B1906" s="12"/>
      <c r="C1906" s="12"/>
    </row>
    <row r="1907" spans="2:3" x14ac:dyDescent="0.2">
      <c r="B1907" s="12"/>
      <c r="C1907" s="12"/>
    </row>
    <row r="1908" spans="2:3" x14ac:dyDescent="0.2">
      <c r="B1908" s="12"/>
      <c r="C1908" s="12"/>
    </row>
    <row r="1909" spans="2:3" x14ac:dyDescent="0.2">
      <c r="B1909" s="12"/>
      <c r="C1909" s="12"/>
    </row>
    <row r="1910" spans="2:3" x14ac:dyDescent="0.2">
      <c r="B1910" s="12"/>
      <c r="C1910" s="12"/>
    </row>
    <row r="1911" spans="2:3" x14ac:dyDescent="0.2">
      <c r="B1911" s="12"/>
      <c r="C1911" s="12"/>
    </row>
    <row r="1912" spans="2:3" x14ac:dyDescent="0.2">
      <c r="B1912" s="12"/>
      <c r="C1912" s="12"/>
    </row>
    <row r="1913" spans="2:3" x14ac:dyDescent="0.2">
      <c r="B1913" s="12"/>
      <c r="C1913" s="12"/>
    </row>
    <row r="1914" spans="2:3" x14ac:dyDescent="0.2">
      <c r="B1914" s="12"/>
      <c r="C1914" s="12"/>
    </row>
    <row r="1915" spans="2:3" x14ac:dyDescent="0.2">
      <c r="B1915" s="12"/>
      <c r="C1915" s="12"/>
    </row>
    <row r="1916" spans="2:3" x14ac:dyDescent="0.2">
      <c r="B1916" s="12"/>
      <c r="C1916" s="12"/>
    </row>
    <row r="1917" spans="2:3" x14ac:dyDescent="0.2">
      <c r="B1917" s="12"/>
      <c r="C1917" s="12"/>
    </row>
    <row r="1918" spans="2:3" x14ac:dyDescent="0.2">
      <c r="B1918" s="12"/>
      <c r="C1918" s="12"/>
    </row>
    <row r="1919" spans="2:3" x14ac:dyDescent="0.2">
      <c r="B1919" s="12"/>
      <c r="C1919" s="12"/>
    </row>
    <row r="1920" spans="2:3" x14ac:dyDescent="0.2">
      <c r="B1920" s="12"/>
      <c r="C1920" s="12"/>
    </row>
    <row r="1921" spans="2:3" x14ac:dyDescent="0.2">
      <c r="B1921" s="12"/>
      <c r="C1921" s="12"/>
    </row>
    <row r="1922" spans="2:3" x14ac:dyDescent="0.2">
      <c r="B1922" s="12"/>
      <c r="C1922" s="12"/>
    </row>
    <row r="1923" spans="2:3" x14ac:dyDescent="0.2">
      <c r="B1923" s="12"/>
      <c r="C1923" s="12"/>
    </row>
    <row r="1924" spans="2:3" x14ac:dyDescent="0.2">
      <c r="B1924" s="12"/>
      <c r="C1924" s="12"/>
    </row>
    <row r="1925" spans="2:3" x14ac:dyDescent="0.2">
      <c r="B1925" s="12"/>
      <c r="C1925" s="12"/>
    </row>
    <row r="1926" spans="2:3" x14ac:dyDescent="0.2">
      <c r="B1926" s="12"/>
      <c r="C1926" s="12"/>
    </row>
    <row r="1927" spans="2:3" x14ac:dyDescent="0.2">
      <c r="B1927" s="12"/>
      <c r="C1927" s="12"/>
    </row>
    <row r="1928" spans="2:3" x14ac:dyDescent="0.2">
      <c r="B1928" s="12"/>
      <c r="C1928" s="12"/>
    </row>
    <row r="1929" spans="2:3" x14ac:dyDescent="0.2">
      <c r="B1929" s="12"/>
      <c r="C1929" s="12"/>
    </row>
    <row r="1930" spans="2:3" x14ac:dyDescent="0.2">
      <c r="B1930" s="12"/>
      <c r="C1930" s="12"/>
    </row>
    <row r="1931" spans="2:3" x14ac:dyDescent="0.2">
      <c r="B1931" s="12"/>
      <c r="C1931" s="12"/>
    </row>
    <row r="1932" spans="2:3" x14ac:dyDescent="0.2">
      <c r="B1932" s="12"/>
      <c r="C1932" s="12"/>
    </row>
    <row r="1933" spans="2:3" x14ac:dyDescent="0.2">
      <c r="B1933" s="12"/>
      <c r="C1933" s="12"/>
    </row>
    <row r="1934" spans="2:3" x14ac:dyDescent="0.2">
      <c r="B1934" s="12"/>
      <c r="C1934" s="12"/>
    </row>
    <row r="1935" spans="2:3" x14ac:dyDescent="0.2">
      <c r="B1935" s="12"/>
      <c r="C1935" s="12"/>
    </row>
    <row r="1936" spans="2:3" x14ac:dyDescent="0.2">
      <c r="B1936" s="12"/>
      <c r="C1936" s="12"/>
    </row>
    <row r="1937" spans="2:3" x14ac:dyDescent="0.2">
      <c r="B1937" s="12"/>
      <c r="C1937" s="12"/>
    </row>
    <row r="1938" spans="2:3" x14ac:dyDescent="0.2">
      <c r="B1938" s="12"/>
      <c r="C1938" s="12"/>
    </row>
    <row r="1939" spans="2:3" x14ac:dyDescent="0.2">
      <c r="B1939" s="12"/>
      <c r="C1939" s="12"/>
    </row>
    <row r="1940" spans="2:3" x14ac:dyDescent="0.2">
      <c r="B1940" s="12"/>
      <c r="C1940" s="12"/>
    </row>
    <row r="1941" spans="2:3" x14ac:dyDescent="0.2">
      <c r="B1941" s="12"/>
      <c r="C1941" s="12"/>
    </row>
    <row r="1942" spans="2:3" x14ac:dyDescent="0.2">
      <c r="B1942" s="12"/>
      <c r="C1942" s="12"/>
    </row>
    <row r="1943" spans="2:3" x14ac:dyDescent="0.2">
      <c r="B1943" s="12"/>
      <c r="C1943" s="12"/>
    </row>
    <row r="1944" spans="2:3" x14ac:dyDescent="0.2">
      <c r="B1944" s="12"/>
      <c r="C1944" s="12"/>
    </row>
    <row r="1945" spans="2:3" x14ac:dyDescent="0.2">
      <c r="B1945" s="12"/>
      <c r="C1945" s="12"/>
    </row>
    <row r="1946" spans="2:3" x14ac:dyDescent="0.2">
      <c r="B1946" s="12"/>
      <c r="C1946" s="12"/>
    </row>
    <row r="1947" spans="2:3" x14ac:dyDescent="0.2">
      <c r="B1947" s="12"/>
      <c r="C1947" s="12"/>
    </row>
    <row r="1948" spans="2:3" x14ac:dyDescent="0.2">
      <c r="B1948" s="12"/>
      <c r="C1948" s="12"/>
    </row>
    <row r="1949" spans="2:3" x14ac:dyDescent="0.2">
      <c r="B1949" s="12"/>
      <c r="C1949" s="12"/>
    </row>
    <row r="1950" spans="2:3" x14ac:dyDescent="0.2">
      <c r="B1950" s="12"/>
      <c r="C1950" s="12"/>
    </row>
    <row r="1951" spans="2:3" x14ac:dyDescent="0.2">
      <c r="B1951" s="12"/>
      <c r="C1951" s="12"/>
    </row>
    <row r="1952" spans="2:3" x14ac:dyDescent="0.2">
      <c r="B1952" s="12"/>
      <c r="C1952" s="12"/>
    </row>
    <row r="1953" spans="2:3" x14ac:dyDescent="0.2">
      <c r="B1953" s="12"/>
      <c r="C1953" s="12"/>
    </row>
    <row r="1954" spans="2:3" x14ac:dyDescent="0.2">
      <c r="B1954" s="12"/>
      <c r="C1954" s="12"/>
    </row>
    <row r="1955" spans="2:3" x14ac:dyDescent="0.2">
      <c r="B1955" s="12"/>
      <c r="C1955" s="12"/>
    </row>
    <row r="1956" spans="2:3" x14ac:dyDescent="0.2">
      <c r="B1956" s="12"/>
      <c r="C1956" s="12"/>
    </row>
    <row r="1957" spans="2:3" x14ac:dyDescent="0.2">
      <c r="B1957" s="12"/>
      <c r="C1957" s="12"/>
    </row>
    <row r="1958" spans="2:3" x14ac:dyDescent="0.2">
      <c r="B1958" s="12"/>
      <c r="C1958" s="12"/>
    </row>
    <row r="1959" spans="2:3" x14ac:dyDescent="0.2">
      <c r="B1959" s="12"/>
      <c r="C1959" s="12"/>
    </row>
    <row r="1960" spans="2:3" x14ac:dyDescent="0.2">
      <c r="B1960" s="12"/>
      <c r="C1960" s="12"/>
    </row>
    <row r="1961" spans="2:3" x14ac:dyDescent="0.2">
      <c r="B1961" s="12"/>
      <c r="C1961" s="12"/>
    </row>
    <row r="1962" spans="2:3" x14ac:dyDescent="0.2">
      <c r="B1962" s="12"/>
      <c r="C1962" s="12"/>
    </row>
    <row r="1963" spans="2:3" x14ac:dyDescent="0.2">
      <c r="B1963" s="12"/>
      <c r="C1963" s="12"/>
    </row>
    <row r="1964" spans="2:3" x14ac:dyDescent="0.2">
      <c r="B1964" s="12"/>
      <c r="C1964" s="12"/>
    </row>
    <row r="1965" spans="2:3" x14ac:dyDescent="0.2">
      <c r="B1965" s="12"/>
      <c r="C1965" s="12"/>
    </row>
    <row r="1966" spans="2:3" x14ac:dyDescent="0.2">
      <c r="B1966" s="12"/>
      <c r="C1966" s="12"/>
    </row>
    <row r="1967" spans="2:3" x14ac:dyDescent="0.2">
      <c r="B1967" s="12"/>
      <c r="C1967" s="12"/>
    </row>
    <row r="1968" spans="2:3" x14ac:dyDescent="0.2">
      <c r="B1968" s="12"/>
      <c r="C1968" s="12"/>
    </row>
    <row r="1969" spans="2:3" x14ac:dyDescent="0.2">
      <c r="B1969" s="12"/>
      <c r="C1969" s="12"/>
    </row>
    <row r="1970" spans="2:3" x14ac:dyDescent="0.2">
      <c r="B1970" s="12"/>
      <c r="C1970" s="12"/>
    </row>
    <row r="1971" spans="2:3" x14ac:dyDescent="0.2">
      <c r="B1971" s="12"/>
      <c r="C1971" s="12"/>
    </row>
    <row r="1972" spans="2:3" x14ac:dyDescent="0.2">
      <c r="B1972" s="12"/>
      <c r="C1972" s="12"/>
    </row>
    <row r="1973" spans="2:3" x14ac:dyDescent="0.2">
      <c r="B1973" s="12"/>
      <c r="C1973" s="12"/>
    </row>
    <row r="1974" spans="2:3" x14ac:dyDescent="0.2">
      <c r="B1974" s="12"/>
      <c r="C1974" s="12"/>
    </row>
    <row r="1975" spans="2:3" x14ac:dyDescent="0.2">
      <c r="B1975" s="12"/>
      <c r="C1975" s="12"/>
    </row>
    <row r="1976" spans="2:3" x14ac:dyDescent="0.2">
      <c r="B1976" s="12"/>
      <c r="C1976" s="12"/>
    </row>
    <row r="1977" spans="2:3" x14ac:dyDescent="0.2">
      <c r="B1977" s="12"/>
      <c r="C1977" s="12"/>
    </row>
    <row r="1978" spans="2:3" x14ac:dyDescent="0.2">
      <c r="B1978" s="12"/>
      <c r="C1978" s="12"/>
    </row>
    <row r="1979" spans="2:3" x14ac:dyDescent="0.2">
      <c r="B1979" s="12"/>
      <c r="C1979" s="12"/>
    </row>
    <row r="1980" spans="2:3" x14ac:dyDescent="0.2">
      <c r="B1980" s="12"/>
      <c r="C1980" s="12"/>
    </row>
    <row r="1981" spans="2:3" x14ac:dyDescent="0.2">
      <c r="B1981" s="12"/>
      <c r="C1981" s="12"/>
    </row>
    <row r="1982" spans="2:3" x14ac:dyDescent="0.2">
      <c r="B1982" s="12"/>
      <c r="C1982" s="12"/>
    </row>
    <row r="1983" spans="2:3" x14ac:dyDescent="0.2">
      <c r="B1983" s="12"/>
      <c r="C1983" s="12"/>
    </row>
    <row r="1984" spans="2:3" x14ac:dyDescent="0.2">
      <c r="B1984" s="12"/>
      <c r="C1984" s="12"/>
    </row>
    <row r="1985" spans="2:3" x14ac:dyDescent="0.2">
      <c r="B1985" s="12"/>
      <c r="C1985" s="12"/>
    </row>
    <row r="1986" spans="2:3" x14ac:dyDescent="0.2">
      <c r="B1986" s="12"/>
      <c r="C1986" s="12"/>
    </row>
    <row r="1987" spans="2:3" x14ac:dyDescent="0.2">
      <c r="B1987" s="12"/>
      <c r="C1987" s="12"/>
    </row>
    <row r="1988" spans="2:3" x14ac:dyDescent="0.2">
      <c r="B1988" s="12"/>
      <c r="C1988" s="12"/>
    </row>
    <row r="1989" spans="2:3" x14ac:dyDescent="0.2">
      <c r="B1989" s="12"/>
      <c r="C1989" s="12"/>
    </row>
    <row r="1990" spans="2:3" x14ac:dyDescent="0.2">
      <c r="B1990" s="12"/>
      <c r="C1990" s="12"/>
    </row>
    <row r="1991" spans="2:3" x14ac:dyDescent="0.2">
      <c r="B1991" s="12"/>
      <c r="C1991" s="12"/>
    </row>
    <row r="1992" spans="2:3" x14ac:dyDescent="0.2">
      <c r="B1992" s="12"/>
      <c r="C1992" s="12"/>
    </row>
    <row r="1993" spans="2:3" x14ac:dyDescent="0.2">
      <c r="B1993" s="12"/>
      <c r="C1993" s="12"/>
    </row>
    <row r="1994" spans="2:3" x14ac:dyDescent="0.2">
      <c r="B1994" s="12"/>
      <c r="C1994" s="12"/>
    </row>
    <row r="1995" spans="2:3" x14ac:dyDescent="0.2">
      <c r="B1995" s="12"/>
      <c r="C1995" s="12"/>
    </row>
    <row r="1996" spans="2:3" x14ac:dyDescent="0.2">
      <c r="B1996" s="12"/>
      <c r="C1996" s="12"/>
    </row>
    <row r="1997" spans="2:3" x14ac:dyDescent="0.2">
      <c r="B1997" s="12"/>
      <c r="C1997" s="12"/>
    </row>
    <row r="1998" spans="2:3" x14ac:dyDescent="0.2">
      <c r="B1998" s="12"/>
      <c r="C1998" s="12"/>
    </row>
    <row r="1999" spans="2:3" x14ac:dyDescent="0.2">
      <c r="B1999" s="12"/>
      <c r="C1999" s="12"/>
    </row>
    <row r="2000" spans="2:3" x14ac:dyDescent="0.2">
      <c r="B2000" s="12"/>
      <c r="C2000" s="12"/>
    </row>
    <row r="2001" spans="2:3" x14ac:dyDescent="0.2">
      <c r="B2001" s="12"/>
      <c r="C2001" s="12"/>
    </row>
    <row r="2002" spans="2:3" x14ac:dyDescent="0.2">
      <c r="B2002" s="12"/>
      <c r="C2002" s="12"/>
    </row>
    <row r="2003" spans="2:3" x14ac:dyDescent="0.2">
      <c r="B2003" s="12"/>
      <c r="C2003" s="12"/>
    </row>
    <row r="2004" spans="2:3" x14ac:dyDescent="0.2">
      <c r="B2004" s="12"/>
      <c r="C2004" s="12"/>
    </row>
    <row r="2005" spans="2:3" x14ac:dyDescent="0.2">
      <c r="B2005" s="12"/>
      <c r="C2005" s="12"/>
    </row>
    <row r="2006" spans="2:3" x14ac:dyDescent="0.2">
      <c r="B2006" s="12"/>
      <c r="C2006" s="12"/>
    </row>
    <row r="2007" spans="2:3" x14ac:dyDescent="0.2">
      <c r="B2007" s="12"/>
      <c r="C2007" s="12"/>
    </row>
    <row r="2008" spans="2:3" x14ac:dyDescent="0.2">
      <c r="B2008" s="12"/>
      <c r="C2008" s="12"/>
    </row>
    <row r="2009" spans="2:3" x14ac:dyDescent="0.2">
      <c r="B2009" s="12"/>
      <c r="C2009" s="12"/>
    </row>
    <row r="2010" spans="2:3" x14ac:dyDescent="0.2">
      <c r="B2010" s="12"/>
      <c r="C2010" s="12"/>
    </row>
    <row r="2011" spans="2:3" x14ac:dyDescent="0.2">
      <c r="B2011" s="12"/>
      <c r="C2011" s="12"/>
    </row>
    <row r="2012" spans="2:3" x14ac:dyDescent="0.2">
      <c r="B2012" s="12"/>
      <c r="C2012" s="12"/>
    </row>
    <row r="2013" spans="2:3" x14ac:dyDescent="0.2">
      <c r="B2013" s="12"/>
      <c r="C2013" s="12"/>
    </row>
    <row r="2014" spans="2:3" x14ac:dyDescent="0.2">
      <c r="B2014" s="12"/>
      <c r="C2014" s="12"/>
    </row>
    <row r="2015" spans="2:3" x14ac:dyDescent="0.2">
      <c r="B2015" s="12"/>
      <c r="C2015" s="12"/>
    </row>
    <row r="2016" spans="2:3" x14ac:dyDescent="0.2">
      <c r="B2016" s="12"/>
      <c r="C2016" s="12"/>
    </row>
    <row r="2017" spans="2:3" x14ac:dyDescent="0.2">
      <c r="B2017" s="12"/>
      <c r="C2017" s="12"/>
    </row>
    <row r="2018" spans="2:3" x14ac:dyDescent="0.2">
      <c r="B2018" s="12"/>
      <c r="C2018" s="12"/>
    </row>
    <row r="2019" spans="2:3" x14ac:dyDescent="0.2">
      <c r="B2019" s="12"/>
      <c r="C2019" s="12"/>
    </row>
    <row r="2020" spans="2:3" x14ac:dyDescent="0.2">
      <c r="B2020" s="12"/>
      <c r="C2020" s="12"/>
    </row>
    <row r="2021" spans="2:3" x14ac:dyDescent="0.2">
      <c r="B2021" s="12"/>
      <c r="C2021" s="12"/>
    </row>
    <row r="2022" spans="2:3" x14ac:dyDescent="0.2">
      <c r="B2022" s="12"/>
      <c r="C2022" s="12"/>
    </row>
    <row r="2023" spans="2:3" x14ac:dyDescent="0.2">
      <c r="B2023" s="12"/>
      <c r="C2023" s="12"/>
    </row>
    <row r="2024" spans="2:3" x14ac:dyDescent="0.2">
      <c r="B2024" s="12"/>
      <c r="C2024" s="12"/>
    </row>
    <row r="2025" spans="2:3" x14ac:dyDescent="0.2">
      <c r="B2025" s="12"/>
      <c r="C2025" s="12"/>
    </row>
    <row r="2026" spans="2:3" x14ac:dyDescent="0.2">
      <c r="B2026" s="12"/>
      <c r="C2026" s="12"/>
    </row>
    <row r="2027" spans="2:3" x14ac:dyDescent="0.2">
      <c r="B2027" s="12"/>
      <c r="C2027" s="12"/>
    </row>
    <row r="2028" spans="2:3" x14ac:dyDescent="0.2">
      <c r="B2028" s="12"/>
      <c r="C2028" s="12"/>
    </row>
    <row r="2029" spans="2:3" x14ac:dyDescent="0.2">
      <c r="B2029" s="12"/>
      <c r="C2029" s="12"/>
    </row>
    <row r="2030" spans="2:3" x14ac:dyDescent="0.2">
      <c r="B2030" s="12"/>
      <c r="C2030" s="12"/>
    </row>
    <row r="2031" spans="2:3" x14ac:dyDescent="0.2">
      <c r="B2031" s="12"/>
      <c r="C2031" s="12"/>
    </row>
    <row r="2032" spans="2:3" x14ac:dyDescent="0.2">
      <c r="B2032" s="12"/>
      <c r="C2032" s="12"/>
    </row>
    <row r="2033" spans="2:3" x14ac:dyDescent="0.2">
      <c r="B2033" s="12"/>
      <c r="C2033" s="12"/>
    </row>
    <row r="2034" spans="2:3" x14ac:dyDescent="0.2">
      <c r="B2034" s="12"/>
      <c r="C2034" s="12"/>
    </row>
    <row r="2035" spans="2:3" x14ac:dyDescent="0.2">
      <c r="B2035" s="12"/>
      <c r="C2035" s="12"/>
    </row>
    <row r="2036" spans="2:3" x14ac:dyDescent="0.2">
      <c r="B2036" s="12"/>
      <c r="C2036" s="12"/>
    </row>
    <row r="2037" spans="2:3" x14ac:dyDescent="0.2">
      <c r="B2037" s="12"/>
      <c r="C2037" s="12"/>
    </row>
    <row r="2038" spans="2:3" x14ac:dyDescent="0.2">
      <c r="B2038" s="12"/>
      <c r="C2038" s="12"/>
    </row>
    <row r="2039" spans="2:3" x14ac:dyDescent="0.2">
      <c r="B2039" s="12"/>
      <c r="C2039" s="12"/>
    </row>
    <row r="2040" spans="2:3" x14ac:dyDescent="0.2">
      <c r="B2040" s="12"/>
      <c r="C2040" s="12"/>
    </row>
    <row r="2041" spans="2:3" x14ac:dyDescent="0.2">
      <c r="B2041" s="12"/>
      <c r="C2041" s="12"/>
    </row>
    <row r="2042" spans="2:3" x14ac:dyDescent="0.2">
      <c r="B2042" s="12"/>
      <c r="C2042" s="12"/>
    </row>
    <row r="2043" spans="2:3" x14ac:dyDescent="0.2">
      <c r="B2043" s="12"/>
      <c r="C2043" s="12"/>
    </row>
    <row r="2044" spans="2:3" x14ac:dyDescent="0.2">
      <c r="B2044" s="12"/>
      <c r="C2044" s="12"/>
    </row>
    <row r="2045" spans="2:3" x14ac:dyDescent="0.2">
      <c r="B2045" s="12"/>
      <c r="C2045" s="12"/>
    </row>
    <row r="2046" spans="2:3" x14ac:dyDescent="0.2">
      <c r="B2046" s="12"/>
      <c r="C2046" s="12"/>
    </row>
    <row r="2047" spans="2:3" x14ac:dyDescent="0.2">
      <c r="B2047" s="12"/>
      <c r="C2047" s="12"/>
    </row>
    <row r="2048" spans="2:3" x14ac:dyDescent="0.2">
      <c r="B2048" s="12"/>
      <c r="C2048" s="12"/>
    </row>
    <row r="2049" spans="2:3" x14ac:dyDescent="0.2">
      <c r="B2049" s="12"/>
      <c r="C2049" s="12"/>
    </row>
    <row r="2050" spans="2:3" x14ac:dyDescent="0.2">
      <c r="B2050" s="12"/>
      <c r="C2050" s="12"/>
    </row>
    <row r="2051" spans="2:3" x14ac:dyDescent="0.2">
      <c r="B2051" s="12"/>
      <c r="C2051" s="12"/>
    </row>
    <row r="2052" spans="2:3" x14ac:dyDescent="0.2">
      <c r="B2052" s="12"/>
      <c r="C2052" s="12"/>
    </row>
    <row r="2053" spans="2:3" x14ac:dyDescent="0.2">
      <c r="B2053" s="12"/>
      <c r="C2053" s="12"/>
    </row>
    <row r="2054" spans="2:3" x14ac:dyDescent="0.2">
      <c r="B2054" s="12"/>
      <c r="C2054" s="12"/>
    </row>
    <row r="2055" spans="2:3" x14ac:dyDescent="0.2">
      <c r="B2055" s="12"/>
      <c r="C2055" s="12"/>
    </row>
    <row r="2056" spans="2:3" x14ac:dyDescent="0.2">
      <c r="B2056" s="12"/>
      <c r="C2056" s="12"/>
    </row>
    <row r="2057" spans="2:3" x14ac:dyDescent="0.2">
      <c r="B2057" s="12"/>
      <c r="C2057" s="12"/>
    </row>
    <row r="2058" spans="2:3" x14ac:dyDescent="0.2">
      <c r="B2058" s="12"/>
      <c r="C2058" s="12"/>
    </row>
    <row r="2059" spans="2:3" x14ac:dyDescent="0.2">
      <c r="B2059" s="12"/>
      <c r="C2059" s="12"/>
    </row>
    <row r="2060" spans="2:3" x14ac:dyDescent="0.2">
      <c r="B2060" s="12"/>
      <c r="C2060" s="12"/>
    </row>
    <row r="2061" spans="2:3" x14ac:dyDescent="0.2">
      <c r="B2061" s="12"/>
      <c r="C2061" s="12"/>
    </row>
    <row r="2062" spans="2:3" x14ac:dyDescent="0.2">
      <c r="B2062" s="12"/>
      <c r="C2062" s="12"/>
    </row>
    <row r="2063" spans="2:3" x14ac:dyDescent="0.2">
      <c r="B2063" s="12"/>
      <c r="C2063" s="12"/>
    </row>
    <row r="2064" spans="2:3" x14ac:dyDescent="0.2">
      <c r="B2064" s="12"/>
      <c r="C2064" s="12"/>
    </row>
    <row r="2065" spans="2:3" x14ac:dyDescent="0.2">
      <c r="B2065" s="12"/>
      <c r="C2065" s="12"/>
    </row>
    <row r="2066" spans="2:3" x14ac:dyDescent="0.2">
      <c r="B2066" s="12"/>
      <c r="C2066" s="12"/>
    </row>
    <row r="2067" spans="2:3" x14ac:dyDescent="0.2">
      <c r="B2067" s="12"/>
      <c r="C2067" s="12"/>
    </row>
    <row r="2068" spans="2:3" x14ac:dyDescent="0.2">
      <c r="B2068" s="12"/>
      <c r="C2068" s="12"/>
    </row>
    <row r="2069" spans="2:3" x14ac:dyDescent="0.2">
      <c r="B2069" s="12"/>
      <c r="C2069" s="12"/>
    </row>
    <row r="2070" spans="2:3" x14ac:dyDescent="0.2">
      <c r="B2070" s="12"/>
      <c r="C2070" s="12"/>
    </row>
    <row r="2071" spans="2:3" x14ac:dyDescent="0.2">
      <c r="B2071" s="12"/>
      <c r="C2071" s="12"/>
    </row>
    <row r="2072" spans="2:3" x14ac:dyDescent="0.2">
      <c r="B2072" s="12"/>
      <c r="C2072" s="12"/>
    </row>
    <row r="2073" spans="2:3" x14ac:dyDescent="0.2">
      <c r="B2073" s="12"/>
      <c r="C2073" s="12"/>
    </row>
    <row r="2074" spans="2:3" x14ac:dyDescent="0.2">
      <c r="B2074" s="12"/>
      <c r="C2074" s="12"/>
    </row>
    <row r="2075" spans="2:3" x14ac:dyDescent="0.2">
      <c r="B2075" s="12"/>
      <c r="C2075" s="12"/>
    </row>
    <row r="2076" spans="2:3" x14ac:dyDescent="0.2">
      <c r="B2076" s="12"/>
      <c r="C2076" s="12"/>
    </row>
    <row r="2077" spans="2:3" x14ac:dyDescent="0.2">
      <c r="B2077" s="12"/>
      <c r="C2077" s="12"/>
    </row>
    <row r="2078" spans="2:3" x14ac:dyDescent="0.2">
      <c r="B2078" s="12"/>
      <c r="C2078" s="12"/>
    </row>
    <row r="2079" spans="2:3" x14ac:dyDescent="0.2">
      <c r="B2079" s="12"/>
      <c r="C2079" s="12"/>
    </row>
    <row r="2080" spans="2:3" x14ac:dyDescent="0.2">
      <c r="B2080" s="12"/>
      <c r="C2080" s="12"/>
    </row>
    <row r="2081" spans="2:3" x14ac:dyDescent="0.2">
      <c r="B2081" s="12"/>
      <c r="C2081" s="12"/>
    </row>
    <row r="2082" spans="2:3" x14ac:dyDescent="0.2">
      <c r="B2082" s="12"/>
      <c r="C2082" s="12"/>
    </row>
    <row r="2083" spans="2:3" x14ac:dyDescent="0.2">
      <c r="B2083" s="12"/>
      <c r="C2083" s="12"/>
    </row>
    <row r="2084" spans="2:3" x14ac:dyDescent="0.2">
      <c r="B2084" s="12"/>
      <c r="C2084" s="12"/>
    </row>
    <row r="2085" spans="2:3" x14ac:dyDescent="0.2">
      <c r="B2085" s="12"/>
      <c r="C2085" s="12"/>
    </row>
    <row r="2086" spans="2:3" x14ac:dyDescent="0.2">
      <c r="B2086" s="12"/>
      <c r="C2086" s="12"/>
    </row>
    <row r="2087" spans="2:3" x14ac:dyDescent="0.2">
      <c r="B2087" s="12"/>
      <c r="C2087" s="12"/>
    </row>
    <row r="2088" spans="2:3" x14ac:dyDescent="0.2">
      <c r="B2088" s="12"/>
      <c r="C2088" s="12"/>
    </row>
    <row r="2089" spans="2:3" x14ac:dyDescent="0.2">
      <c r="B2089" s="12"/>
      <c r="C2089" s="12"/>
    </row>
    <row r="2090" spans="2:3" x14ac:dyDescent="0.2">
      <c r="B2090" s="12"/>
      <c r="C2090" s="12"/>
    </row>
    <row r="2091" spans="2:3" x14ac:dyDescent="0.2">
      <c r="B2091" s="12"/>
      <c r="C2091" s="12"/>
    </row>
    <row r="2092" spans="2:3" x14ac:dyDescent="0.2">
      <c r="B2092" s="12"/>
      <c r="C2092" s="12"/>
    </row>
    <row r="2093" spans="2:3" x14ac:dyDescent="0.2">
      <c r="B2093" s="12"/>
      <c r="C2093" s="12"/>
    </row>
    <row r="2094" spans="2:3" x14ac:dyDescent="0.2">
      <c r="B2094" s="12"/>
      <c r="C2094" s="12"/>
    </row>
    <row r="2095" spans="2:3" x14ac:dyDescent="0.2">
      <c r="B2095" s="12"/>
      <c r="C2095" s="12"/>
    </row>
    <row r="2096" spans="2:3" x14ac:dyDescent="0.2">
      <c r="B2096" s="12"/>
      <c r="C2096" s="12"/>
    </row>
    <row r="2097" spans="2:3" x14ac:dyDescent="0.2">
      <c r="B2097" s="12"/>
      <c r="C2097" s="12"/>
    </row>
    <row r="2098" spans="2:3" x14ac:dyDescent="0.2">
      <c r="B2098" s="12"/>
      <c r="C2098" s="12"/>
    </row>
    <row r="2099" spans="2:3" x14ac:dyDescent="0.2">
      <c r="B2099" s="12"/>
      <c r="C2099" s="12"/>
    </row>
    <row r="2100" spans="2:3" x14ac:dyDescent="0.2">
      <c r="B2100" s="12"/>
      <c r="C2100" s="12"/>
    </row>
    <row r="2101" spans="2:3" x14ac:dyDescent="0.2">
      <c r="B2101" s="12"/>
      <c r="C2101" s="12"/>
    </row>
    <row r="2102" spans="2:3" x14ac:dyDescent="0.2">
      <c r="B2102" s="12"/>
      <c r="C2102" s="12"/>
    </row>
    <row r="2103" spans="2:3" x14ac:dyDescent="0.2">
      <c r="B2103" s="12"/>
      <c r="C2103" s="12"/>
    </row>
    <row r="2104" spans="2:3" x14ac:dyDescent="0.2">
      <c r="B2104" s="12"/>
      <c r="C2104" s="12"/>
    </row>
    <row r="2105" spans="2:3" x14ac:dyDescent="0.2">
      <c r="B2105" s="12"/>
      <c r="C2105" s="12"/>
    </row>
    <row r="2106" spans="2:3" x14ac:dyDescent="0.2">
      <c r="B2106" s="12"/>
      <c r="C2106" s="12"/>
    </row>
    <row r="2107" spans="2:3" x14ac:dyDescent="0.2">
      <c r="B2107" s="12"/>
      <c r="C2107" s="12"/>
    </row>
    <row r="2108" spans="2:3" x14ac:dyDescent="0.2">
      <c r="B2108" s="12"/>
      <c r="C2108" s="12"/>
    </row>
    <row r="2109" spans="2:3" x14ac:dyDescent="0.2">
      <c r="B2109" s="12"/>
      <c r="C2109" s="12"/>
    </row>
    <row r="2110" spans="2:3" x14ac:dyDescent="0.2">
      <c r="B2110" s="12"/>
      <c r="C2110" s="12"/>
    </row>
    <row r="2111" spans="2:3" x14ac:dyDescent="0.2">
      <c r="B2111" s="12"/>
      <c r="C2111" s="12"/>
    </row>
    <row r="2112" spans="2:3" x14ac:dyDescent="0.2">
      <c r="B2112" s="12"/>
      <c r="C2112" s="12"/>
    </row>
    <row r="2113" spans="2:3" x14ac:dyDescent="0.2">
      <c r="B2113" s="12"/>
      <c r="C2113" s="12"/>
    </row>
    <row r="2114" spans="2:3" x14ac:dyDescent="0.2">
      <c r="B2114" s="12"/>
      <c r="C2114" s="12"/>
    </row>
    <row r="2115" spans="2:3" x14ac:dyDescent="0.2">
      <c r="B2115" s="12"/>
      <c r="C2115" s="12"/>
    </row>
    <row r="2116" spans="2:3" x14ac:dyDescent="0.2">
      <c r="B2116" s="12"/>
      <c r="C2116" s="12"/>
    </row>
    <row r="2117" spans="2:3" x14ac:dyDescent="0.2">
      <c r="B2117" s="12"/>
      <c r="C2117" s="12"/>
    </row>
    <row r="2118" spans="2:3" x14ac:dyDescent="0.2">
      <c r="B2118" s="12"/>
      <c r="C2118" s="12"/>
    </row>
    <row r="2119" spans="2:3" x14ac:dyDescent="0.2">
      <c r="B2119" s="12"/>
      <c r="C2119" s="12"/>
    </row>
    <row r="2120" spans="2:3" x14ac:dyDescent="0.2">
      <c r="B2120" s="12"/>
      <c r="C2120" s="12"/>
    </row>
    <row r="2121" spans="2:3" x14ac:dyDescent="0.2">
      <c r="B2121" s="12"/>
      <c r="C2121" s="12"/>
    </row>
    <row r="2122" spans="2:3" x14ac:dyDescent="0.2">
      <c r="B2122" s="12"/>
      <c r="C2122" s="12"/>
    </row>
    <row r="2123" spans="2:3" x14ac:dyDescent="0.2">
      <c r="B2123" s="12"/>
      <c r="C2123" s="12"/>
    </row>
    <row r="2124" spans="2:3" x14ac:dyDescent="0.2">
      <c r="B2124" s="12"/>
      <c r="C2124" s="12"/>
    </row>
    <row r="2125" spans="2:3" x14ac:dyDescent="0.2">
      <c r="B2125" s="12"/>
      <c r="C2125" s="12"/>
    </row>
    <row r="2126" spans="2:3" x14ac:dyDescent="0.2">
      <c r="B2126" s="12"/>
      <c r="C2126" s="12"/>
    </row>
    <row r="2127" spans="2:3" x14ac:dyDescent="0.2">
      <c r="B2127" s="12"/>
      <c r="C2127" s="12"/>
    </row>
    <row r="2128" spans="2:3" x14ac:dyDescent="0.2">
      <c r="B2128" s="12"/>
      <c r="C2128" s="12"/>
    </row>
    <row r="2129" spans="2:3" x14ac:dyDescent="0.2">
      <c r="B2129" s="12"/>
      <c r="C2129" s="12"/>
    </row>
    <row r="2130" spans="2:3" x14ac:dyDescent="0.2">
      <c r="B2130" s="12"/>
      <c r="C2130" s="12"/>
    </row>
    <row r="2131" spans="2:3" x14ac:dyDescent="0.2">
      <c r="B2131" s="12"/>
      <c r="C2131" s="12"/>
    </row>
    <row r="2132" spans="2:3" x14ac:dyDescent="0.2">
      <c r="B2132" s="12"/>
      <c r="C2132" s="12"/>
    </row>
    <row r="2133" spans="2:3" x14ac:dyDescent="0.2">
      <c r="B2133" s="12"/>
      <c r="C2133" s="12"/>
    </row>
    <row r="2134" spans="2:3" x14ac:dyDescent="0.2">
      <c r="B2134" s="12"/>
      <c r="C2134" s="12"/>
    </row>
    <row r="2135" spans="2:3" x14ac:dyDescent="0.2">
      <c r="B2135" s="12"/>
      <c r="C2135" s="12"/>
    </row>
    <row r="2136" spans="2:3" x14ac:dyDescent="0.2">
      <c r="B2136" s="12"/>
      <c r="C2136" s="12"/>
    </row>
    <row r="2137" spans="2:3" x14ac:dyDescent="0.2">
      <c r="B2137" s="12"/>
      <c r="C2137" s="12"/>
    </row>
    <row r="2138" spans="2:3" x14ac:dyDescent="0.2">
      <c r="B2138" s="12"/>
      <c r="C2138" s="12"/>
    </row>
    <row r="2139" spans="2:3" x14ac:dyDescent="0.2">
      <c r="B2139" s="12"/>
      <c r="C2139" s="12"/>
    </row>
    <row r="2140" spans="2:3" x14ac:dyDescent="0.2">
      <c r="B2140" s="12"/>
      <c r="C2140" s="12"/>
    </row>
    <row r="2141" spans="2:3" x14ac:dyDescent="0.2">
      <c r="B2141" s="12"/>
      <c r="C2141" s="12"/>
    </row>
    <row r="2142" spans="2:3" x14ac:dyDescent="0.2">
      <c r="B2142" s="12"/>
      <c r="C2142" s="12"/>
    </row>
    <row r="2143" spans="2:3" x14ac:dyDescent="0.2">
      <c r="B2143" s="12"/>
      <c r="C2143" s="12"/>
    </row>
    <row r="2144" spans="2:3" x14ac:dyDescent="0.2">
      <c r="B2144" s="12"/>
      <c r="C2144" s="12"/>
    </row>
    <row r="2145" spans="2:3" x14ac:dyDescent="0.2">
      <c r="B2145" s="12"/>
      <c r="C2145" s="12"/>
    </row>
    <row r="2146" spans="2:3" x14ac:dyDescent="0.2">
      <c r="B2146" s="12"/>
      <c r="C2146" s="12"/>
    </row>
    <row r="2147" spans="2:3" x14ac:dyDescent="0.2">
      <c r="B2147" s="12"/>
      <c r="C2147" s="12"/>
    </row>
    <row r="2148" spans="2:3" x14ac:dyDescent="0.2">
      <c r="B2148" s="12"/>
      <c r="C2148" s="12"/>
    </row>
    <row r="2149" spans="2:3" x14ac:dyDescent="0.2">
      <c r="B2149" s="12"/>
      <c r="C2149" s="12"/>
    </row>
    <row r="2150" spans="2:3" x14ac:dyDescent="0.2">
      <c r="B2150" s="12"/>
      <c r="C2150" s="12"/>
    </row>
    <row r="2151" spans="2:3" x14ac:dyDescent="0.2">
      <c r="B2151" s="12"/>
      <c r="C2151" s="12"/>
    </row>
    <row r="2152" spans="2:3" x14ac:dyDescent="0.2">
      <c r="B2152" s="12"/>
      <c r="C2152" s="12"/>
    </row>
    <row r="2153" spans="2:3" x14ac:dyDescent="0.2">
      <c r="B2153" s="12"/>
      <c r="C2153" s="12"/>
    </row>
    <row r="2154" spans="2:3" x14ac:dyDescent="0.2">
      <c r="B2154" s="12"/>
      <c r="C2154" s="12"/>
    </row>
    <row r="2155" spans="2:3" x14ac:dyDescent="0.2">
      <c r="B2155" s="12"/>
      <c r="C2155" s="12"/>
    </row>
    <row r="2156" spans="2:3" x14ac:dyDescent="0.2">
      <c r="B2156" s="12"/>
      <c r="C2156" s="12"/>
    </row>
    <row r="2157" spans="2:3" x14ac:dyDescent="0.2">
      <c r="B2157" s="12"/>
      <c r="C2157" s="12"/>
    </row>
    <row r="2158" spans="2:3" x14ac:dyDescent="0.2">
      <c r="B2158" s="12"/>
      <c r="C2158" s="12"/>
    </row>
    <row r="2159" spans="2:3" x14ac:dyDescent="0.2">
      <c r="B2159" s="12"/>
      <c r="C2159" s="12"/>
    </row>
    <row r="2160" spans="2:3" x14ac:dyDescent="0.2">
      <c r="B2160" s="12"/>
      <c r="C2160" s="12"/>
    </row>
    <row r="2161" spans="2:3" x14ac:dyDescent="0.2">
      <c r="B2161" s="12"/>
      <c r="C2161" s="12"/>
    </row>
    <row r="2162" spans="2:3" x14ac:dyDescent="0.2">
      <c r="B2162" s="12"/>
      <c r="C2162" s="12"/>
    </row>
    <row r="2163" spans="2:3" x14ac:dyDescent="0.2">
      <c r="B2163" s="12"/>
      <c r="C2163" s="12"/>
    </row>
    <row r="2164" spans="2:3" x14ac:dyDescent="0.2">
      <c r="B2164" s="12"/>
      <c r="C2164" s="12"/>
    </row>
    <row r="2165" spans="2:3" x14ac:dyDescent="0.2">
      <c r="B2165" s="12"/>
      <c r="C2165" s="12"/>
    </row>
    <row r="2166" spans="2:3" x14ac:dyDescent="0.2">
      <c r="B2166" s="12"/>
      <c r="C2166" s="12"/>
    </row>
    <row r="2167" spans="2:3" x14ac:dyDescent="0.2">
      <c r="B2167" s="12"/>
      <c r="C2167" s="12"/>
    </row>
    <row r="2168" spans="2:3" x14ac:dyDescent="0.2">
      <c r="B2168" s="12"/>
      <c r="C2168" s="12"/>
    </row>
    <row r="2169" spans="2:3" x14ac:dyDescent="0.2">
      <c r="B2169" s="12"/>
      <c r="C2169" s="12"/>
    </row>
    <row r="2170" spans="2:3" x14ac:dyDescent="0.2">
      <c r="B2170" s="12"/>
      <c r="C2170" s="12"/>
    </row>
    <row r="2171" spans="2:3" x14ac:dyDescent="0.2">
      <c r="B2171" s="12"/>
      <c r="C2171" s="12"/>
    </row>
    <row r="2172" spans="2:3" x14ac:dyDescent="0.2">
      <c r="B2172" s="12"/>
      <c r="C2172" s="12"/>
    </row>
    <row r="2173" spans="2:3" x14ac:dyDescent="0.2">
      <c r="B2173" s="12"/>
      <c r="C2173" s="12"/>
    </row>
    <row r="2174" spans="2:3" x14ac:dyDescent="0.2">
      <c r="B2174" s="12"/>
      <c r="C2174" s="12"/>
    </row>
    <row r="2175" spans="2:3" x14ac:dyDescent="0.2">
      <c r="B2175" s="12"/>
      <c r="C2175" s="12"/>
    </row>
    <row r="2176" spans="2:3" x14ac:dyDescent="0.2">
      <c r="B2176" s="12"/>
      <c r="C2176" s="12"/>
    </row>
    <row r="2177" spans="2:3" x14ac:dyDescent="0.2">
      <c r="B2177" s="12"/>
      <c r="C2177" s="12"/>
    </row>
    <row r="2178" spans="2:3" x14ac:dyDescent="0.2">
      <c r="B2178" s="12"/>
      <c r="C2178" s="12"/>
    </row>
    <row r="2179" spans="2:3" x14ac:dyDescent="0.2">
      <c r="B2179" s="12"/>
      <c r="C2179" s="12"/>
    </row>
    <row r="2180" spans="2:3" x14ac:dyDescent="0.2">
      <c r="B2180" s="12"/>
      <c r="C2180" s="12"/>
    </row>
    <row r="2181" spans="2:3" x14ac:dyDescent="0.2">
      <c r="B2181" s="12"/>
      <c r="C2181" s="12"/>
    </row>
    <row r="2182" spans="2:3" x14ac:dyDescent="0.2">
      <c r="B2182" s="12"/>
      <c r="C2182" s="12"/>
    </row>
    <row r="2183" spans="2:3" x14ac:dyDescent="0.2">
      <c r="B2183" s="12"/>
      <c r="C2183" s="12"/>
    </row>
    <row r="2184" spans="2:3" x14ac:dyDescent="0.2">
      <c r="B2184" s="12"/>
      <c r="C2184" s="12"/>
    </row>
    <row r="2185" spans="2:3" x14ac:dyDescent="0.2">
      <c r="B2185" s="12"/>
      <c r="C2185" s="12"/>
    </row>
    <row r="2186" spans="2:3" x14ac:dyDescent="0.2">
      <c r="B2186" s="12"/>
      <c r="C2186" s="12"/>
    </row>
    <row r="2187" spans="2:3" x14ac:dyDescent="0.2">
      <c r="B2187" s="12"/>
      <c r="C2187" s="12"/>
    </row>
    <row r="2188" spans="2:3" x14ac:dyDescent="0.2">
      <c r="B2188" s="12"/>
      <c r="C2188" s="12"/>
    </row>
    <row r="2189" spans="2:3" x14ac:dyDescent="0.2">
      <c r="B2189" s="12"/>
      <c r="C2189" s="12"/>
    </row>
    <row r="2190" spans="2:3" x14ac:dyDescent="0.2">
      <c r="B2190" s="12"/>
      <c r="C2190" s="12"/>
    </row>
    <row r="2191" spans="2:3" x14ac:dyDescent="0.2">
      <c r="B2191" s="12"/>
      <c r="C2191" s="12"/>
    </row>
    <row r="2192" spans="2:3" x14ac:dyDescent="0.2">
      <c r="B2192" s="12"/>
      <c r="C2192" s="12"/>
    </row>
    <row r="2193" spans="2:3" x14ac:dyDescent="0.2">
      <c r="B2193" s="12"/>
      <c r="C2193" s="12"/>
    </row>
    <row r="2194" spans="2:3" x14ac:dyDescent="0.2">
      <c r="B2194" s="12"/>
      <c r="C2194" s="12"/>
    </row>
    <row r="2195" spans="2:3" x14ac:dyDescent="0.2">
      <c r="B2195" s="12"/>
      <c r="C2195" s="12"/>
    </row>
    <row r="2196" spans="2:3" x14ac:dyDescent="0.2">
      <c r="B2196" s="12"/>
      <c r="C2196" s="12"/>
    </row>
    <row r="2197" spans="2:3" x14ac:dyDescent="0.2">
      <c r="B2197" s="12"/>
      <c r="C2197" s="12"/>
    </row>
    <row r="2198" spans="2:3" x14ac:dyDescent="0.2">
      <c r="B2198" s="12"/>
      <c r="C2198" s="12"/>
    </row>
    <row r="2199" spans="2:3" x14ac:dyDescent="0.2">
      <c r="B2199" s="12"/>
      <c r="C2199" s="12"/>
    </row>
    <row r="2200" spans="2:3" x14ac:dyDescent="0.2">
      <c r="B2200" s="12"/>
      <c r="C2200" s="12"/>
    </row>
    <row r="2201" spans="2:3" x14ac:dyDescent="0.2">
      <c r="B2201" s="12"/>
      <c r="C2201" s="12"/>
    </row>
    <row r="2202" spans="2:3" x14ac:dyDescent="0.2">
      <c r="B2202" s="12"/>
      <c r="C2202" s="12"/>
    </row>
    <row r="2203" spans="2:3" x14ac:dyDescent="0.2">
      <c r="B2203" s="12"/>
      <c r="C2203" s="12"/>
    </row>
    <row r="2204" spans="2:3" x14ac:dyDescent="0.2">
      <c r="B2204" s="12"/>
      <c r="C2204" s="12"/>
    </row>
    <row r="2205" spans="2:3" x14ac:dyDescent="0.2">
      <c r="B2205" s="12"/>
      <c r="C2205" s="12"/>
    </row>
    <row r="2206" spans="2:3" x14ac:dyDescent="0.2">
      <c r="B2206" s="12"/>
      <c r="C2206" s="12"/>
    </row>
    <row r="2207" spans="2:3" x14ac:dyDescent="0.2">
      <c r="B2207" s="12"/>
      <c r="C2207" s="12"/>
    </row>
    <row r="2208" spans="2:3" x14ac:dyDescent="0.2">
      <c r="B2208" s="12"/>
      <c r="C2208" s="12"/>
    </row>
    <row r="2209" spans="2:3" x14ac:dyDescent="0.2">
      <c r="B2209" s="12"/>
      <c r="C2209" s="12"/>
    </row>
    <row r="2210" spans="2:3" x14ac:dyDescent="0.2">
      <c r="B2210" s="12"/>
      <c r="C2210" s="12"/>
    </row>
    <row r="2211" spans="2:3" x14ac:dyDescent="0.2">
      <c r="B2211" s="12"/>
      <c r="C2211" s="12"/>
    </row>
    <row r="2212" spans="2:3" x14ac:dyDescent="0.2">
      <c r="B2212" s="12"/>
      <c r="C2212" s="12"/>
    </row>
    <row r="2213" spans="2:3" x14ac:dyDescent="0.2">
      <c r="B2213" s="12"/>
      <c r="C2213" s="12"/>
    </row>
    <row r="2214" spans="2:3" x14ac:dyDescent="0.2">
      <c r="B2214" s="12"/>
      <c r="C2214" s="12"/>
    </row>
    <row r="2215" spans="2:3" x14ac:dyDescent="0.2">
      <c r="B2215" s="12"/>
      <c r="C2215" s="12"/>
    </row>
    <row r="2216" spans="2:3" x14ac:dyDescent="0.2">
      <c r="B2216" s="12"/>
      <c r="C2216" s="12"/>
    </row>
    <row r="2217" spans="2:3" x14ac:dyDescent="0.2">
      <c r="B2217" s="12"/>
      <c r="C2217" s="12"/>
    </row>
    <row r="2218" spans="2:3" x14ac:dyDescent="0.2">
      <c r="B2218" s="12"/>
      <c r="C2218" s="12"/>
    </row>
    <row r="2219" spans="2:3" x14ac:dyDescent="0.2">
      <c r="B2219" s="12"/>
      <c r="C2219" s="12"/>
    </row>
    <row r="2220" spans="2:3" x14ac:dyDescent="0.2">
      <c r="B2220" s="12"/>
      <c r="C2220" s="12"/>
    </row>
    <row r="2221" spans="2:3" x14ac:dyDescent="0.2">
      <c r="B2221" s="12"/>
      <c r="C2221" s="12"/>
    </row>
    <row r="2222" spans="2:3" x14ac:dyDescent="0.2">
      <c r="B2222" s="12"/>
      <c r="C2222" s="12"/>
    </row>
    <row r="2223" spans="2:3" x14ac:dyDescent="0.2">
      <c r="B2223" s="12"/>
      <c r="C2223" s="12"/>
    </row>
    <row r="2224" spans="2:3" x14ac:dyDescent="0.2">
      <c r="B2224" s="12"/>
      <c r="C2224" s="12"/>
    </row>
    <row r="2225" spans="2:3" x14ac:dyDescent="0.2">
      <c r="B2225" s="12"/>
      <c r="C2225" s="12"/>
    </row>
    <row r="2226" spans="2:3" x14ac:dyDescent="0.2">
      <c r="B2226" s="12"/>
      <c r="C2226" s="12"/>
    </row>
    <row r="2227" spans="2:3" x14ac:dyDescent="0.2">
      <c r="B2227" s="12"/>
      <c r="C2227" s="12"/>
    </row>
    <row r="2228" spans="2:3" x14ac:dyDescent="0.2">
      <c r="B2228" s="12"/>
      <c r="C2228" s="12"/>
    </row>
    <row r="2229" spans="2:3" x14ac:dyDescent="0.2">
      <c r="B2229" s="12"/>
      <c r="C2229" s="12"/>
    </row>
    <row r="2230" spans="2:3" x14ac:dyDescent="0.2">
      <c r="B2230" s="12"/>
      <c r="C2230" s="12"/>
    </row>
    <row r="2231" spans="2:3" x14ac:dyDescent="0.2">
      <c r="B2231" s="12"/>
      <c r="C2231" s="12"/>
    </row>
    <row r="2232" spans="2:3" x14ac:dyDescent="0.2">
      <c r="B2232" s="12"/>
      <c r="C2232" s="12"/>
    </row>
    <row r="2233" spans="2:3" x14ac:dyDescent="0.2">
      <c r="B2233" s="12"/>
      <c r="C2233" s="12"/>
    </row>
    <row r="2234" spans="2:3" x14ac:dyDescent="0.2">
      <c r="B2234" s="12"/>
      <c r="C2234" s="12"/>
    </row>
    <row r="2235" spans="2:3" x14ac:dyDescent="0.2">
      <c r="B2235" s="12"/>
      <c r="C2235" s="12"/>
    </row>
    <row r="2236" spans="2:3" x14ac:dyDescent="0.2">
      <c r="B2236" s="12"/>
      <c r="C2236" s="12"/>
    </row>
    <row r="2237" spans="2:3" x14ac:dyDescent="0.2">
      <c r="B2237" s="12"/>
      <c r="C2237" s="12"/>
    </row>
    <row r="2238" spans="2:3" x14ac:dyDescent="0.2">
      <c r="B2238" s="12"/>
      <c r="C2238" s="12"/>
    </row>
    <row r="2239" spans="2:3" x14ac:dyDescent="0.2">
      <c r="B2239" s="12"/>
      <c r="C2239" s="12"/>
    </row>
    <row r="2240" spans="2:3" x14ac:dyDescent="0.2">
      <c r="B2240" s="12"/>
      <c r="C2240" s="12"/>
    </row>
    <row r="2241" spans="2:3" x14ac:dyDescent="0.2">
      <c r="B2241" s="12"/>
      <c r="C2241" s="12"/>
    </row>
    <row r="2242" spans="2:3" x14ac:dyDescent="0.2">
      <c r="B2242" s="12"/>
      <c r="C2242" s="12"/>
    </row>
    <row r="2243" spans="2:3" x14ac:dyDescent="0.2">
      <c r="B2243" s="12"/>
      <c r="C2243" s="12"/>
    </row>
    <row r="2244" spans="2:3" x14ac:dyDescent="0.2">
      <c r="B2244" s="12"/>
      <c r="C2244" s="12"/>
    </row>
    <row r="2245" spans="2:3" x14ac:dyDescent="0.2">
      <c r="B2245" s="12"/>
      <c r="C2245" s="12"/>
    </row>
    <row r="2246" spans="2:3" x14ac:dyDescent="0.2">
      <c r="B2246" s="12"/>
      <c r="C2246" s="12"/>
    </row>
    <row r="2247" spans="2:3" x14ac:dyDescent="0.2">
      <c r="B2247" s="12"/>
      <c r="C2247" s="12"/>
    </row>
    <row r="2248" spans="2:3" x14ac:dyDescent="0.2">
      <c r="B2248" s="12"/>
      <c r="C2248" s="12"/>
    </row>
    <row r="2249" spans="2:3" x14ac:dyDescent="0.2">
      <c r="B2249" s="12"/>
      <c r="C2249" s="12"/>
    </row>
    <row r="2250" spans="2:3" x14ac:dyDescent="0.2">
      <c r="B2250" s="12"/>
      <c r="C2250" s="12"/>
    </row>
    <row r="2251" spans="2:3" x14ac:dyDescent="0.2">
      <c r="B2251" s="12"/>
      <c r="C2251" s="12"/>
    </row>
    <row r="2252" spans="2:3" x14ac:dyDescent="0.2">
      <c r="B2252" s="12"/>
      <c r="C2252" s="12"/>
    </row>
    <row r="2253" spans="2:3" x14ac:dyDescent="0.2">
      <c r="B2253" s="12"/>
      <c r="C2253" s="12"/>
    </row>
    <row r="2254" spans="2:3" x14ac:dyDescent="0.2">
      <c r="B2254" s="12"/>
      <c r="C2254" s="12"/>
    </row>
    <row r="2255" spans="2:3" x14ac:dyDescent="0.2">
      <c r="B2255" s="12"/>
      <c r="C2255" s="12"/>
    </row>
    <row r="2256" spans="2:3" x14ac:dyDescent="0.2">
      <c r="B2256" s="12"/>
      <c r="C2256" s="12"/>
    </row>
    <row r="2257" spans="2:3" x14ac:dyDescent="0.2">
      <c r="B2257" s="12"/>
      <c r="C2257" s="12"/>
    </row>
    <row r="2258" spans="2:3" x14ac:dyDescent="0.2">
      <c r="B2258" s="12"/>
      <c r="C2258" s="12"/>
    </row>
    <row r="2259" spans="2:3" x14ac:dyDescent="0.2">
      <c r="B2259" s="12"/>
      <c r="C2259" s="12"/>
    </row>
    <row r="2260" spans="2:3" x14ac:dyDescent="0.2">
      <c r="B2260" s="12"/>
      <c r="C2260" s="12"/>
    </row>
    <row r="2261" spans="2:3" x14ac:dyDescent="0.2">
      <c r="B2261" s="12"/>
      <c r="C2261" s="12"/>
    </row>
    <row r="2262" spans="2:3" x14ac:dyDescent="0.2">
      <c r="B2262" s="12"/>
      <c r="C2262" s="12"/>
    </row>
    <row r="2263" spans="2:3" x14ac:dyDescent="0.2">
      <c r="B2263" s="12"/>
      <c r="C2263" s="12"/>
    </row>
    <row r="2264" spans="2:3" x14ac:dyDescent="0.2">
      <c r="B2264" s="12"/>
      <c r="C2264" s="12"/>
    </row>
    <row r="2265" spans="2:3" x14ac:dyDescent="0.2">
      <c r="B2265" s="12"/>
      <c r="C2265" s="12"/>
    </row>
    <row r="2266" spans="2:3" x14ac:dyDescent="0.2">
      <c r="B2266" s="12"/>
      <c r="C2266" s="12"/>
    </row>
    <row r="2267" spans="2:3" x14ac:dyDescent="0.2">
      <c r="B2267" s="12"/>
      <c r="C2267" s="12"/>
    </row>
    <row r="2268" spans="2:3" x14ac:dyDescent="0.2">
      <c r="B2268" s="12"/>
      <c r="C2268" s="12"/>
    </row>
    <row r="2269" spans="2:3" x14ac:dyDescent="0.2">
      <c r="B2269" s="12"/>
      <c r="C2269" s="12"/>
    </row>
    <row r="2270" spans="2:3" x14ac:dyDescent="0.2">
      <c r="B2270" s="12"/>
      <c r="C2270" s="12"/>
    </row>
    <row r="2271" spans="2:3" x14ac:dyDescent="0.2">
      <c r="B2271" s="12"/>
      <c r="C2271" s="12"/>
    </row>
    <row r="2272" spans="2:3" x14ac:dyDescent="0.2">
      <c r="B2272" s="12"/>
      <c r="C2272" s="12"/>
    </row>
    <row r="2273" spans="2:3" x14ac:dyDescent="0.2">
      <c r="B2273" s="12"/>
      <c r="C2273" s="12"/>
    </row>
    <row r="2274" spans="2:3" x14ac:dyDescent="0.2">
      <c r="B2274" s="12"/>
      <c r="C2274" s="12"/>
    </row>
    <row r="2275" spans="2:3" x14ac:dyDescent="0.2">
      <c r="B2275" s="12"/>
      <c r="C2275" s="12"/>
    </row>
    <row r="2276" spans="2:3" x14ac:dyDescent="0.2">
      <c r="B2276" s="12"/>
      <c r="C2276" s="12"/>
    </row>
    <row r="2277" spans="2:3" x14ac:dyDescent="0.2">
      <c r="B2277" s="12"/>
      <c r="C2277" s="12"/>
    </row>
    <row r="2278" spans="2:3" x14ac:dyDescent="0.2">
      <c r="B2278" s="12"/>
      <c r="C2278" s="12"/>
    </row>
    <row r="2279" spans="2:3" x14ac:dyDescent="0.2">
      <c r="B2279" s="12"/>
      <c r="C2279" s="12"/>
    </row>
    <row r="2280" spans="2:3" x14ac:dyDescent="0.2">
      <c r="B2280" s="12"/>
      <c r="C2280" s="12"/>
    </row>
    <row r="2281" spans="2:3" x14ac:dyDescent="0.2">
      <c r="B2281" s="12"/>
      <c r="C2281" s="12"/>
    </row>
    <row r="2282" spans="2:3" x14ac:dyDescent="0.2">
      <c r="B2282" s="12"/>
      <c r="C2282" s="12"/>
    </row>
    <row r="2283" spans="2:3" x14ac:dyDescent="0.2">
      <c r="B2283" s="12"/>
      <c r="C2283" s="12"/>
    </row>
    <row r="2284" spans="2:3" x14ac:dyDescent="0.2">
      <c r="B2284" s="12"/>
      <c r="C2284" s="12"/>
    </row>
    <row r="2285" spans="2:3" x14ac:dyDescent="0.2">
      <c r="B2285" s="12"/>
      <c r="C2285" s="12"/>
    </row>
    <row r="2286" spans="2:3" x14ac:dyDescent="0.2">
      <c r="B2286" s="12"/>
      <c r="C2286" s="12"/>
    </row>
    <row r="2287" spans="2:3" x14ac:dyDescent="0.2">
      <c r="B2287" s="12"/>
      <c r="C2287" s="12"/>
    </row>
    <row r="2288" spans="2:3" x14ac:dyDescent="0.2">
      <c r="B2288" s="12"/>
      <c r="C2288" s="12"/>
    </row>
    <row r="2289" spans="2:3" x14ac:dyDescent="0.2">
      <c r="B2289" s="12"/>
      <c r="C2289" s="12"/>
    </row>
    <row r="2290" spans="2:3" x14ac:dyDescent="0.2">
      <c r="B2290" s="12"/>
      <c r="C2290" s="12"/>
    </row>
    <row r="2291" spans="2:3" x14ac:dyDescent="0.2">
      <c r="B2291" s="12"/>
      <c r="C2291" s="12"/>
    </row>
    <row r="2292" spans="2:3" x14ac:dyDescent="0.2">
      <c r="B2292" s="12"/>
      <c r="C2292" s="12"/>
    </row>
    <row r="2293" spans="2:3" x14ac:dyDescent="0.2">
      <c r="B2293" s="12"/>
      <c r="C2293" s="12"/>
    </row>
    <row r="2294" spans="2:3" x14ac:dyDescent="0.2">
      <c r="B2294" s="12"/>
      <c r="C2294" s="12"/>
    </row>
    <row r="2295" spans="2:3" x14ac:dyDescent="0.2">
      <c r="B2295" s="12"/>
      <c r="C2295" s="12"/>
    </row>
    <row r="2296" spans="2:3" x14ac:dyDescent="0.2">
      <c r="B2296" s="12"/>
      <c r="C2296" s="12"/>
    </row>
    <row r="2297" spans="2:3" x14ac:dyDescent="0.2">
      <c r="B2297" s="12"/>
      <c r="C2297" s="12"/>
    </row>
    <row r="2298" spans="2:3" x14ac:dyDescent="0.2">
      <c r="B2298" s="12"/>
      <c r="C2298" s="12"/>
    </row>
    <row r="2299" spans="2:3" x14ac:dyDescent="0.2">
      <c r="B2299" s="12"/>
      <c r="C2299" s="12"/>
    </row>
    <row r="2300" spans="2:3" x14ac:dyDescent="0.2">
      <c r="B2300" s="12"/>
      <c r="C2300" s="12"/>
    </row>
    <row r="2301" spans="2:3" x14ac:dyDescent="0.2">
      <c r="B2301" s="12"/>
      <c r="C2301" s="12"/>
    </row>
    <row r="2302" spans="2:3" x14ac:dyDescent="0.2">
      <c r="B2302" s="12"/>
      <c r="C2302" s="12"/>
    </row>
    <row r="2303" spans="2:3" x14ac:dyDescent="0.2">
      <c r="B2303" s="12"/>
      <c r="C2303" s="12"/>
    </row>
    <row r="2304" spans="2:3" x14ac:dyDescent="0.2">
      <c r="B2304" s="12"/>
      <c r="C2304" s="12"/>
    </row>
    <row r="2305" spans="2:3" x14ac:dyDescent="0.2">
      <c r="B2305" s="12"/>
      <c r="C2305" s="12"/>
    </row>
    <row r="2306" spans="2:3" x14ac:dyDescent="0.2">
      <c r="B2306" s="12"/>
      <c r="C2306" s="12"/>
    </row>
    <row r="2307" spans="2:3" x14ac:dyDescent="0.2">
      <c r="B2307" s="12"/>
      <c r="C2307" s="12"/>
    </row>
    <row r="2308" spans="2:3" x14ac:dyDescent="0.2">
      <c r="B2308" s="12"/>
      <c r="C2308" s="12"/>
    </row>
    <row r="2309" spans="2:3" x14ac:dyDescent="0.2">
      <c r="B2309" s="12"/>
      <c r="C2309" s="12"/>
    </row>
    <row r="2310" spans="2:3" x14ac:dyDescent="0.2">
      <c r="B2310" s="12"/>
      <c r="C2310" s="12"/>
    </row>
    <row r="2311" spans="2:3" x14ac:dyDescent="0.2">
      <c r="B2311" s="12"/>
      <c r="C2311" s="12"/>
    </row>
    <row r="2312" spans="2:3" x14ac:dyDescent="0.2">
      <c r="B2312" s="12"/>
      <c r="C2312" s="12"/>
    </row>
    <row r="2313" spans="2:3" x14ac:dyDescent="0.2">
      <c r="B2313" s="12"/>
      <c r="C2313" s="12"/>
    </row>
    <row r="2314" spans="2:3" x14ac:dyDescent="0.2">
      <c r="B2314" s="12"/>
      <c r="C2314" s="12"/>
    </row>
    <row r="2315" spans="2:3" x14ac:dyDescent="0.2">
      <c r="B2315" s="12"/>
      <c r="C2315" s="12"/>
    </row>
    <row r="2316" spans="2:3" x14ac:dyDescent="0.2">
      <c r="B2316" s="12"/>
      <c r="C2316" s="12"/>
    </row>
    <row r="2317" spans="2:3" x14ac:dyDescent="0.2">
      <c r="B2317" s="12"/>
      <c r="C2317" s="12"/>
    </row>
    <row r="2318" spans="2:3" x14ac:dyDescent="0.2">
      <c r="B2318" s="12"/>
      <c r="C2318" s="12"/>
    </row>
    <row r="2319" spans="2:3" x14ac:dyDescent="0.2">
      <c r="B2319" s="12"/>
      <c r="C2319" s="12"/>
    </row>
    <row r="2320" spans="2:3" x14ac:dyDescent="0.2">
      <c r="B2320" s="12"/>
      <c r="C2320" s="12"/>
    </row>
    <row r="2321" spans="2:3" x14ac:dyDescent="0.2">
      <c r="B2321" s="12"/>
      <c r="C2321" s="12"/>
    </row>
    <row r="2322" spans="2:3" x14ac:dyDescent="0.2">
      <c r="B2322" s="12"/>
      <c r="C2322" s="12"/>
    </row>
    <row r="2323" spans="2:3" x14ac:dyDescent="0.2">
      <c r="B2323" s="12"/>
      <c r="C2323" s="12"/>
    </row>
    <row r="2324" spans="2:3" x14ac:dyDescent="0.2">
      <c r="B2324" s="12"/>
      <c r="C2324" s="12"/>
    </row>
    <row r="2325" spans="2:3" x14ac:dyDescent="0.2">
      <c r="B2325" s="12"/>
      <c r="C2325" s="12"/>
    </row>
    <row r="2326" spans="2:3" x14ac:dyDescent="0.2">
      <c r="B2326" s="12"/>
      <c r="C2326" s="12"/>
    </row>
    <row r="2327" spans="2:3" x14ac:dyDescent="0.2">
      <c r="B2327" s="12"/>
      <c r="C2327" s="12"/>
    </row>
    <row r="2328" spans="2:3" x14ac:dyDescent="0.2">
      <c r="B2328" s="12"/>
      <c r="C2328" s="12"/>
    </row>
    <row r="2329" spans="2:3" x14ac:dyDescent="0.2">
      <c r="B2329" s="12"/>
      <c r="C2329" s="12"/>
    </row>
    <row r="2330" spans="2:3" x14ac:dyDescent="0.2">
      <c r="B2330" s="12"/>
      <c r="C2330" s="12"/>
    </row>
    <row r="2331" spans="2:3" x14ac:dyDescent="0.2">
      <c r="B2331" s="12"/>
      <c r="C2331" s="12"/>
    </row>
    <row r="2332" spans="2:3" x14ac:dyDescent="0.2">
      <c r="B2332" s="12"/>
      <c r="C2332" s="12"/>
    </row>
    <row r="2333" spans="2:3" x14ac:dyDescent="0.2">
      <c r="B2333" s="12"/>
      <c r="C2333" s="12"/>
    </row>
    <row r="2334" spans="2:3" x14ac:dyDescent="0.2">
      <c r="B2334" s="12"/>
      <c r="C2334" s="12"/>
    </row>
  </sheetData>
  <sheetProtection sheet="1" objects="1" scenarios="1"/>
  <phoneticPr fontId="0" type="noConversion"/>
  <dataValidations count="2">
    <dataValidation type="whole" allowBlank="1" showInputMessage="1" showErrorMessage="1" errorTitle="Forkert angivelse af løngruppe" error="Løngruppe skal være 0, 1, 2, 3 eller 4" sqref="C3" xr:uid="{00000000-0002-0000-0800-000000000000}">
      <formula1>0</formula1>
      <formula2>4</formula2>
    </dataValidation>
    <dataValidation type="whole" allowBlank="1" showInputMessage="1" showErrorMessage="1" errorTitle="Forkert angivelse af løntrin" error="Angiv løntrin mellem 11 og 50" sqref="C8" xr:uid="{00000000-0002-0000-0800-000001000000}">
      <formula1>11</formula1>
      <formula2>56</formula2>
    </dataValidation>
  </dataValidations>
  <pageMargins left="0.75" right="0.75" top="1" bottom="1" header="0" footer="0"/>
  <pageSetup paperSize="256" scale="96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7</vt:i4>
      </vt:variant>
      <vt:variant>
        <vt:lpstr>Navngivne områder</vt:lpstr>
      </vt:variant>
      <vt:variant>
        <vt:i4>22</vt:i4>
      </vt:variant>
    </vt:vector>
  </HeadingPairs>
  <TitlesOfParts>
    <vt:vector size="29" baseType="lpstr">
      <vt:lpstr>reguleringsprocenter</vt:lpstr>
      <vt:lpstr>Opslag_faktor</vt:lpstr>
      <vt:lpstr>Lønkort</vt:lpstr>
      <vt:lpstr>Forside</vt:lpstr>
      <vt:lpstr>Omregner</vt:lpstr>
      <vt:lpstr>Op_ned i tid</vt:lpstr>
      <vt:lpstr>Samlet_omk</vt:lpstr>
      <vt:lpstr>beregningsdato</vt:lpstr>
      <vt:lpstr>Datoafh_regpct</vt:lpstr>
      <vt:lpstr>Samlet_omk!fra_trin</vt:lpstr>
      <vt:lpstr>kolonne_faktor</vt:lpstr>
      <vt:lpstr>kr_omregnes</vt:lpstr>
      <vt:lpstr>Samlet_omk!løngruppe</vt:lpstr>
      <vt:lpstr>Lønkort</vt:lpstr>
      <vt:lpstr>Lønniveauer</vt:lpstr>
      <vt:lpstr>opslag_niveauer</vt:lpstr>
      <vt:lpstr>Samlet_omk!pensionsstatus</vt:lpstr>
      <vt:lpstr>Samlet_omk!problemknuser</vt:lpstr>
      <vt:lpstr>regpct_tabel</vt:lpstr>
      <vt:lpstr>Tabel_faktor</vt:lpstr>
      <vt:lpstr>tekst</vt:lpstr>
      <vt:lpstr>tid</vt:lpstr>
      <vt:lpstr>Samlet_omk!til_trin</vt:lpstr>
      <vt:lpstr>Samlet_omk!timetal</vt:lpstr>
      <vt:lpstr>timetal_ny</vt:lpstr>
      <vt:lpstr>Omregner!Udskriftsområde</vt:lpstr>
      <vt:lpstr>'Op_ned i tid'!Udskriftsområde</vt:lpstr>
      <vt:lpstr>Samlet_omk!Udskriftsområde</vt:lpstr>
      <vt:lpstr>valgt_regulering</vt:lpstr>
    </vt:vector>
  </TitlesOfParts>
  <Company>FOA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Diverse lønomkostningsberegninger KL</dc:title>
  <dc:subject>RGN</dc:subject>
  <dc:creator>Finn Gronmar</dc:creator>
  <dc:description>Beregner til TZ_x000d_
Alt VBA / ActiveX redigeret ud pr. marts 2025</dc:description>
  <cp:lastModifiedBy>Finn Grønmar</cp:lastModifiedBy>
  <cp:lastPrinted>2015-05-20T10:36:07Z</cp:lastPrinted>
  <dcterms:created xsi:type="dcterms:W3CDTF">1999-05-25T13:31:32Z</dcterms:created>
  <dcterms:modified xsi:type="dcterms:W3CDTF">2026-04-14T11:25:40Z</dcterms:modified>
</cp:coreProperties>
</file>